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8\"/>
    </mc:Choice>
  </mc:AlternateContent>
  <xr:revisionPtr revIDLastSave="0" documentId="13_ncr:1_{6DBCD23E-F908-4315-8423-92D8871BCA98}" xr6:coauthVersionLast="40" xr6:coauthVersionMax="40" xr10:uidLastSave="{00000000-0000-0000-0000-000000000000}"/>
  <bookViews>
    <workbookView xWindow="120" yWindow="30" windowWidth="15480" windowHeight="9600" xr2:uid="{00000000-000D-0000-FFFF-FFFF00000000}"/>
  </bookViews>
  <sheets>
    <sheet name="Example 8.1" sheetId="1" r:id="rId1"/>
    <sheet name="Example 8.2" sheetId="13" r:id="rId2"/>
    <sheet name="Container type" sheetId="10" r:id="rId3"/>
    <sheet name="Example 8.3" sheetId="11" r:id="rId4"/>
    <sheet name="Example 8.4" sheetId="9" r:id="rId5"/>
    <sheet name="Example 8.5" sheetId="12" r:id="rId6"/>
  </sheets>
  <definedNames>
    <definedName name="solver_eng" localSheetId="5" hidden="1">1</definedName>
    <definedName name="solver_neg" localSheetId="5" hidden="1">1</definedName>
    <definedName name="solver_num" localSheetId="5" hidden="1">0</definedName>
    <definedName name="solver_opt" localSheetId="5" hidden="1">'Example 8.5'!$C$29</definedName>
    <definedName name="solver_typ" localSheetId="5" hidden="1">1</definedName>
    <definedName name="solver_val" localSheetId="5" hidden="1">0</definedName>
    <definedName name="solver_ver" localSheetId="5" hidden="1">3</definedName>
  </definedNames>
  <calcPr calcId="191029"/>
</workbook>
</file>

<file path=xl/calcChain.xml><?xml version="1.0" encoding="utf-8"?>
<calcChain xmlns="http://schemas.openxmlformats.org/spreadsheetml/2006/main">
  <c r="D12" i="12" l="1"/>
  <c r="C5" i="12"/>
  <c r="C7" i="12" s="1"/>
  <c r="D7" i="12" s="1"/>
  <c r="D13" i="12" s="1"/>
  <c r="C7" i="11" l="1"/>
  <c r="C8" i="11"/>
  <c r="C6" i="11"/>
  <c r="B7" i="11"/>
  <c r="B8" i="11"/>
  <c r="B6" i="11"/>
  <c r="E8" i="11" l="1"/>
  <c r="E7" i="11"/>
  <c r="E6" i="11"/>
  <c r="E14" i="11" s="1"/>
  <c r="H3" i="11"/>
</calcChain>
</file>

<file path=xl/sharedStrings.xml><?xml version="1.0" encoding="utf-8"?>
<sst xmlns="http://schemas.openxmlformats.org/spreadsheetml/2006/main" count="181" uniqueCount="169">
  <si>
    <t>Erica</t>
  </si>
  <si>
    <t>Peter</t>
  </si>
  <si>
    <t>Ali</t>
  </si>
  <si>
    <t>Ester</t>
  </si>
  <si>
    <t>Budget</t>
  </si>
  <si>
    <t xml:space="preserve">P. Paulusma Int. Transport </t>
  </si>
  <si>
    <t>Type</t>
  </si>
  <si>
    <t>Handling fee</t>
  </si>
  <si>
    <t>2DF</t>
  </si>
  <si>
    <t>20' DRY FREIGHT</t>
  </si>
  <si>
    <t>4DF</t>
  </si>
  <si>
    <t>40' DRY FREIGHT</t>
  </si>
  <si>
    <t>2FR</t>
  </si>
  <si>
    <t>20' FLAT RACK</t>
  </si>
  <si>
    <t>4FR</t>
  </si>
  <si>
    <t>40' FLAT RACK</t>
  </si>
  <si>
    <t>2OT</t>
  </si>
  <si>
    <t>20' OPEN TOP</t>
  </si>
  <si>
    <t>4OT</t>
  </si>
  <si>
    <t>40' OPEN TOP</t>
  </si>
  <si>
    <t>2R</t>
  </si>
  <si>
    <t>20' REEFER</t>
  </si>
  <si>
    <t>4R</t>
  </si>
  <si>
    <t>40' REEFER</t>
  </si>
  <si>
    <t>40HC</t>
  </si>
  <si>
    <t>40' HIGH CUBE</t>
  </si>
  <si>
    <t>45HC</t>
  </si>
  <si>
    <t>45' HIGH CUBE</t>
  </si>
  <si>
    <t>Handling fee pu</t>
  </si>
  <si>
    <t>Pacific Cafe</t>
  </si>
  <si>
    <t>per week</t>
  </si>
  <si>
    <t>Task 2</t>
  </si>
  <si>
    <t>Task 1</t>
  </si>
  <si>
    <t>Task 3</t>
  </si>
  <si>
    <t>Task 4</t>
  </si>
  <si>
    <t>Task 5</t>
  </si>
  <si>
    <t>Task 6</t>
  </si>
  <si>
    <t>Task 7</t>
  </si>
  <si>
    <t>Task 8</t>
  </si>
  <si>
    <t>Task 9</t>
  </si>
  <si>
    <t>Task 10</t>
  </si>
  <si>
    <t>David</t>
  </si>
  <si>
    <t>Progress 1</t>
  </si>
  <si>
    <t>Progress 2</t>
  </si>
  <si>
    <t>Progress 3</t>
  </si>
  <si>
    <t>Desciption</t>
  </si>
  <si>
    <t>Transload depot</t>
  </si>
  <si>
    <t>Storage costs of containers</t>
  </si>
  <si>
    <t>Subtotal</t>
  </si>
  <si>
    <t>Date:</t>
  </si>
  <si>
    <t>Quantity</t>
  </si>
  <si>
    <t>Owner</t>
  </si>
  <si>
    <t>Company</t>
  </si>
  <si>
    <t>HaCas Transport Inc</t>
  </si>
  <si>
    <t>Deeper Transport Inc</t>
  </si>
  <si>
    <t>Hertford Logistics</t>
  </si>
  <si>
    <t>Fishleg Inc</t>
  </si>
  <si>
    <t>Adrian Transport</t>
  </si>
  <si>
    <t>ETA</t>
  </si>
  <si>
    <t>ETD</t>
  </si>
  <si>
    <t>Arrival Time</t>
  </si>
  <si>
    <t>Expected duration (min.)</t>
  </si>
  <si>
    <t>Actual duration (min.)</t>
  </si>
  <si>
    <t>Difference load/unload (min.)</t>
  </si>
  <si>
    <t>Departure Time</t>
  </si>
  <si>
    <t>Performance</t>
  </si>
  <si>
    <t>Average revenue per order</t>
  </si>
  <si>
    <t>Order costs</t>
  </si>
  <si>
    <t>Gross profit per order</t>
  </si>
  <si>
    <t>Average orders</t>
  </si>
  <si>
    <t>Salaries</t>
  </si>
  <si>
    <t>Rent</t>
  </si>
  <si>
    <t>Logistics costs</t>
  </si>
  <si>
    <t>Operating profit</t>
  </si>
  <si>
    <t>Spent</t>
  </si>
  <si>
    <t>Description</t>
  </si>
  <si>
    <t>Total:</t>
  </si>
  <si>
    <t>Total gross profit</t>
  </si>
  <si>
    <t>per year (52 wks)</t>
  </si>
  <si>
    <t>Task</t>
  </si>
  <si>
    <t>Project: CSR</t>
  </si>
  <si>
    <t>Advertising</t>
  </si>
  <si>
    <t>Departure time OK?</t>
  </si>
  <si>
    <t>Zip code</t>
  </si>
  <si>
    <t>ut-84104</t>
  </si>
  <si>
    <t>hi 96766</t>
  </si>
  <si>
    <t>in-46225</t>
  </si>
  <si>
    <t>ca 90017</t>
  </si>
  <si>
    <t>TN-38138</t>
  </si>
  <si>
    <t>TN 38138</t>
  </si>
  <si>
    <t>WA-99206</t>
  </si>
  <si>
    <t>id-83350</t>
  </si>
  <si>
    <t>ga 30263</t>
  </si>
  <si>
    <t>TX 75904</t>
  </si>
  <si>
    <t>CA-95054</t>
  </si>
  <si>
    <t>tn-38110</t>
  </si>
  <si>
    <t>ca-90255</t>
  </si>
  <si>
    <t>fl-33147</t>
  </si>
  <si>
    <t>CA-94609</t>
  </si>
  <si>
    <t>ar 72212</t>
  </si>
  <si>
    <t>wy 82001</t>
  </si>
  <si>
    <t>va 22070</t>
  </si>
  <si>
    <t>ky-42301</t>
  </si>
  <si>
    <t>CA 90071</t>
  </si>
  <si>
    <t>TX 77478</t>
  </si>
  <si>
    <t>IN-46514</t>
  </si>
  <si>
    <t>CA 91801</t>
  </si>
  <si>
    <t>OH 44128</t>
  </si>
  <si>
    <t>PA 19020</t>
  </si>
  <si>
    <t>oh-43725</t>
  </si>
  <si>
    <t>IL-62286</t>
  </si>
  <si>
    <t>pa-19108</t>
  </si>
  <si>
    <t>ma-02141</t>
  </si>
  <si>
    <t>WA-98802</t>
  </si>
  <si>
    <t>md 21201</t>
  </si>
  <si>
    <t>MI-48933</t>
  </si>
  <si>
    <t>NY 10011</t>
  </si>
  <si>
    <t>MS 39507</t>
  </si>
  <si>
    <t>IL-62899</t>
  </si>
  <si>
    <t>SC 29690</t>
  </si>
  <si>
    <t>nj-07087</t>
  </si>
  <si>
    <t>CO-80221</t>
  </si>
  <si>
    <t>fl-33432</t>
  </si>
  <si>
    <t>ga 30338</t>
  </si>
  <si>
    <t>il 61602</t>
  </si>
  <si>
    <t>FL 33128</t>
  </si>
  <si>
    <t>ca 90063</t>
  </si>
  <si>
    <t>ga-31701</t>
  </si>
  <si>
    <t>IN 46802</t>
  </si>
  <si>
    <t>CA-91766</t>
  </si>
  <si>
    <t>il 60007</t>
  </si>
  <si>
    <t>NM-88101</t>
  </si>
  <si>
    <t>MI 48656</t>
  </si>
  <si>
    <t>ca 94601</t>
  </si>
  <si>
    <t>Staff member</t>
  </si>
  <si>
    <t>First Name</t>
  </si>
  <si>
    <t>Middle Name</t>
  </si>
  <si>
    <t>Surname</t>
  </si>
  <si>
    <t>Jeffrey,C,Barnes</t>
  </si>
  <si>
    <t>John,Shena,Baudoin</t>
  </si>
  <si>
    <t>Joseph,Edward,Chambers</t>
  </si>
  <si>
    <t>Kelly,D,Chandler</t>
  </si>
  <si>
    <t>Billie,Lynn,Espinoza</t>
  </si>
  <si>
    <t>Edda,Frank,Fuller</t>
  </si>
  <si>
    <t>Michael,Pierre,Kester</t>
  </si>
  <si>
    <t>Victoria,C,Lacroix</t>
  </si>
  <si>
    <t>John,Dewie,Loveless</t>
  </si>
  <si>
    <t>William,A,Morgan</t>
  </si>
  <si>
    <t>Bryan,M,Nixon</t>
  </si>
  <si>
    <t>Charlie,Jerry,Patterson</t>
  </si>
  <si>
    <t>Cruz,J,Purington</t>
  </si>
  <si>
    <t>Jane,R,Rodriquez</t>
  </si>
  <si>
    <t>Horace,Raphaela,Seng</t>
  </si>
  <si>
    <t>Sherwood,E,Smith</t>
  </si>
  <si>
    <t>Gloria,S,Williams</t>
  </si>
  <si>
    <t>David,Cooper,Woodard</t>
  </si>
  <si>
    <t>Claudia,John,Thomas</t>
  </si>
  <si>
    <t>William,R,Adams</t>
  </si>
  <si>
    <t>Kimberly,B.,Davis</t>
  </si>
  <si>
    <t>Carla,Triumph,Engle</t>
  </si>
  <si>
    <t>Nancy,H.,Harrington</t>
  </si>
  <si>
    <t>Donald,T.,Lowe</t>
  </si>
  <si>
    <t>Dorothy,R.,Luczak</t>
  </si>
  <si>
    <t>Mary,R.,Mabry</t>
  </si>
  <si>
    <t>Crystal,M.,Patterson</t>
  </si>
  <si>
    <t>Gloria,W.,Profitt</t>
  </si>
  <si>
    <t>Wendy,Vanice,Servantes</t>
  </si>
  <si>
    <t>Robert,P.,Watts</t>
  </si>
  <si>
    <t>Earl,V, Lewis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</si>
</sst>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&quot;€&quot;\ #,##0.00_-"/>
    <numFmt numFmtId="167" formatCode="&quot;$&quot;#,##0.00"/>
    <numFmt numFmtId="168" formatCode="[$-409]h:mm\ AM/P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9" fontId="0" fillId="0" borderId="0" xfId="2" applyFont="1"/>
    <xf numFmtId="14" fontId="0" fillId="0" borderId="0" xfId="0" applyNumberFormat="1"/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6" fillId="0" borderId="0" xfId="3"/>
    <xf numFmtId="0" fontId="10" fillId="0" borderId="0" xfId="3" applyFont="1"/>
    <xf numFmtId="166" fontId="6" fillId="0" borderId="0" xfId="3" applyNumberFormat="1"/>
    <xf numFmtId="0" fontId="6" fillId="0" borderId="0" xfId="3" applyFont="1"/>
    <xf numFmtId="164" fontId="0" fillId="0" borderId="0" xfId="1" applyNumberFormat="1" applyFont="1"/>
    <xf numFmtId="164" fontId="0" fillId="0" borderId="0" xfId="0" applyNumberFormat="1"/>
    <xf numFmtId="167" fontId="6" fillId="0" borderId="0" xfId="3" applyNumberFormat="1"/>
    <xf numFmtId="167" fontId="10" fillId="0" borderId="0" xfId="3" applyNumberFormat="1" applyFont="1"/>
    <xf numFmtId="18" fontId="0" fillId="0" borderId="0" xfId="0" applyNumberFormat="1"/>
    <xf numFmtId="168" fontId="0" fillId="0" borderId="0" xfId="0" applyNumberFormat="1"/>
    <xf numFmtId="167" fontId="6" fillId="2" borderId="0" xfId="3" applyNumberFormat="1" applyFill="1"/>
    <xf numFmtId="3" fontId="6" fillId="2" borderId="0" xfId="3" applyNumberFormat="1" applyFill="1"/>
    <xf numFmtId="0" fontId="9" fillId="0" borderId="0" xfId="3" applyFont="1" applyAlignment="1">
      <alignment horizontal="center"/>
    </xf>
  </cellXfs>
  <cellStyles count="9">
    <cellStyle name="Euro" xfId="6" xr:uid="{00000000-0005-0000-0000-000001000000}"/>
    <cellStyle name="Procent" xfId="2" builtinId="5"/>
    <cellStyle name="Procent 2" xfId="7" xr:uid="{00000000-0005-0000-0000-000004000000}"/>
    <cellStyle name="Standaard" xfId="0" builtinId="0"/>
    <cellStyle name="Standaard 2" xfId="3" xr:uid="{00000000-0005-0000-0000-000005000000}"/>
    <cellStyle name="Valuta" xfId="1" builtinId="4"/>
    <cellStyle name="Valuta 2" xfId="8" xr:uid="{00000000-0005-0000-0000-000006000000}"/>
    <cellStyle name="常规_Sheet1" xfId="4" xr:uid="{00000000-0005-0000-0000-000007000000}"/>
    <cellStyle name="样式 1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4"/>
  <sheetViews>
    <sheetView tabSelected="1" workbookViewId="0"/>
  </sheetViews>
  <sheetFormatPr defaultRowHeight="14.5" x14ac:dyDescent="0.35"/>
  <cols>
    <col min="3" max="3" width="11" bestFit="1" customWidth="1"/>
    <col min="4" max="4" width="11.453125" bestFit="1" customWidth="1"/>
    <col min="5" max="5" width="11.26953125" customWidth="1"/>
    <col min="6" max="7" width="11.54296875" bestFit="1" customWidth="1"/>
  </cols>
  <sheetData>
    <row r="1" spans="1:7" ht="28.5" x14ac:dyDescent="0.65">
      <c r="A1" s="3" t="s">
        <v>4</v>
      </c>
    </row>
    <row r="3" spans="1:7" ht="15.5" x14ac:dyDescent="0.35">
      <c r="A3" s="2" t="s">
        <v>80</v>
      </c>
    </row>
    <row r="4" spans="1:7" x14ac:dyDescent="0.35">
      <c r="A4" s="1" t="s">
        <v>79</v>
      </c>
      <c r="B4" s="1" t="s">
        <v>51</v>
      </c>
      <c r="C4" s="4" t="s">
        <v>4</v>
      </c>
      <c r="D4" s="4" t="s">
        <v>74</v>
      </c>
      <c r="E4" s="1" t="s">
        <v>42</v>
      </c>
      <c r="F4" s="1" t="s">
        <v>43</v>
      </c>
      <c r="G4" s="1" t="s">
        <v>44</v>
      </c>
    </row>
    <row r="5" spans="1:7" x14ac:dyDescent="0.35">
      <c r="A5" t="s">
        <v>32</v>
      </c>
      <c r="B5" t="s">
        <v>0</v>
      </c>
      <c r="C5" s="17">
        <v>150</v>
      </c>
      <c r="D5" s="17">
        <v>140</v>
      </c>
      <c r="E5" s="5">
        <v>0.8</v>
      </c>
      <c r="F5" s="5">
        <v>0.8</v>
      </c>
      <c r="G5" s="5">
        <v>0.8</v>
      </c>
    </row>
    <row r="6" spans="1:7" x14ac:dyDescent="0.35">
      <c r="A6" t="s">
        <v>31</v>
      </c>
      <c r="B6" t="s">
        <v>1</v>
      </c>
      <c r="C6" s="17">
        <v>200</v>
      </c>
      <c r="D6" s="17">
        <v>290</v>
      </c>
      <c r="E6" s="5">
        <v>1</v>
      </c>
      <c r="F6" s="5">
        <v>1</v>
      </c>
      <c r="G6" s="5">
        <v>1</v>
      </c>
    </row>
    <row r="7" spans="1:7" x14ac:dyDescent="0.35">
      <c r="A7" t="s">
        <v>33</v>
      </c>
      <c r="B7" t="s">
        <v>2</v>
      </c>
      <c r="C7" s="17">
        <v>750</v>
      </c>
      <c r="D7" s="17">
        <v>750</v>
      </c>
      <c r="E7" s="5">
        <v>0.9</v>
      </c>
      <c r="F7" s="5">
        <v>0.9</v>
      </c>
      <c r="G7" s="5">
        <v>0.9</v>
      </c>
    </row>
    <row r="8" spans="1:7" x14ac:dyDescent="0.35">
      <c r="A8" t="s">
        <v>34</v>
      </c>
      <c r="B8" t="s">
        <v>0</v>
      </c>
      <c r="C8" s="17">
        <v>500</v>
      </c>
      <c r="D8" s="17">
        <v>600</v>
      </c>
      <c r="E8" s="5">
        <v>1</v>
      </c>
      <c r="F8" s="5">
        <v>1</v>
      </c>
      <c r="G8" s="5">
        <v>1</v>
      </c>
    </row>
    <row r="9" spans="1:7" x14ac:dyDescent="0.35">
      <c r="A9" t="s">
        <v>35</v>
      </c>
      <c r="B9" t="s">
        <v>41</v>
      </c>
      <c r="C9" s="17">
        <v>300</v>
      </c>
      <c r="D9" s="17">
        <v>250</v>
      </c>
      <c r="E9" s="5">
        <v>0.6</v>
      </c>
      <c r="F9" s="5">
        <v>0.6</v>
      </c>
      <c r="G9" s="5">
        <v>0.6</v>
      </c>
    </row>
    <row r="10" spans="1:7" x14ac:dyDescent="0.35">
      <c r="A10" t="s">
        <v>36</v>
      </c>
      <c r="B10" t="s">
        <v>3</v>
      </c>
      <c r="C10" s="17">
        <v>600</v>
      </c>
      <c r="D10" s="17">
        <v>900</v>
      </c>
      <c r="E10" s="5">
        <v>0.5</v>
      </c>
      <c r="F10" s="5">
        <v>0.5</v>
      </c>
      <c r="G10" s="5">
        <v>0.5</v>
      </c>
    </row>
    <row r="11" spans="1:7" x14ac:dyDescent="0.35">
      <c r="A11" t="s">
        <v>37</v>
      </c>
      <c r="B11" t="s">
        <v>41</v>
      </c>
      <c r="C11" s="17">
        <v>2000</v>
      </c>
      <c r="D11" s="17">
        <v>1500</v>
      </c>
      <c r="E11" s="5">
        <v>0.7</v>
      </c>
      <c r="F11" s="5">
        <v>0.7</v>
      </c>
      <c r="G11" s="5">
        <v>0.7</v>
      </c>
    </row>
    <row r="12" spans="1:7" x14ac:dyDescent="0.35">
      <c r="A12" t="s">
        <v>38</v>
      </c>
      <c r="B12" t="s">
        <v>2</v>
      </c>
      <c r="C12" s="17">
        <v>700</v>
      </c>
      <c r="D12" s="17">
        <v>500</v>
      </c>
      <c r="E12" s="5">
        <v>0.65</v>
      </c>
      <c r="F12" s="5">
        <v>0.65</v>
      </c>
      <c r="G12" s="5">
        <v>0.65</v>
      </c>
    </row>
    <row r="13" spans="1:7" x14ac:dyDescent="0.35">
      <c r="A13" t="s">
        <v>39</v>
      </c>
      <c r="B13" t="s">
        <v>2</v>
      </c>
      <c r="C13" s="17">
        <v>250</v>
      </c>
      <c r="D13" s="17">
        <v>100</v>
      </c>
      <c r="E13" s="5">
        <v>0.25</v>
      </c>
      <c r="F13" s="5">
        <v>0.25</v>
      </c>
      <c r="G13" s="5">
        <v>0.25</v>
      </c>
    </row>
    <row r="14" spans="1:7" x14ac:dyDescent="0.35">
      <c r="A14" t="s">
        <v>40</v>
      </c>
      <c r="B14" t="s">
        <v>1</v>
      </c>
      <c r="C14" s="17">
        <v>500</v>
      </c>
      <c r="D14" s="17">
        <v>100</v>
      </c>
      <c r="E14" s="5">
        <v>0.2</v>
      </c>
      <c r="F14" s="5">
        <v>0.2</v>
      </c>
      <c r="G14" s="5">
        <v>0.2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89CC1-DD0E-49BE-AC62-03B147F010AA}">
  <dimension ref="A1:I51"/>
  <sheetViews>
    <sheetView workbookViewId="0"/>
  </sheetViews>
  <sheetFormatPr defaultRowHeight="14.5" x14ac:dyDescent="0.35"/>
  <cols>
    <col min="1" max="1" width="10.81640625" customWidth="1"/>
    <col min="2" max="2" width="11" customWidth="1"/>
    <col min="6" max="6" width="24.1796875" bestFit="1" customWidth="1"/>
    <col min="7" max="7" width="13.26953125" customWidth="1"/>
    <col min="8" max="8" width="13.26953125" bestFit="1" customWidth="1"/>
    <col min="9" max="9" width="16.54296875" customWidth="1"/>
  </cols>
  <sheetData>
    <row r="1" spans="1:9" x14ac:dyDescent="0.35">
      <c r="A1" s="1" t="s">
        <v>83</v>
      </c>
      <c r="B1" s="1" t="s">
        <v>83</v>
      </c>
      <c r="F1" s="1" t="s">
        <v>134</v>
      </c>
      <c r="G1" s="1" t="s">
        <v>135</v>
      </c>
      <c r="H1" s="1" t="s">
        <v>136</v>
      </c>
      <c r="I1" s="1" t="s">
        <v>137</v>
      </c>
    </row>
    <row r="2" spans="1:9" x14ac:dyDescent="0.35">
      <c r="A2" t="s">
        <v>84</v>
      </c>
      <c r="F2" t="s">
        <v>156</v>
      </c>
    </row>
    <row r="3" spans="1:9" x14ac:dyDescent="0.35">
      <c r="A3" t="s">
        <v>85</v>
      </c>
      <c r="F3" t="s">
        <v>157</v>
      </c>
    </row>
    <row r="4" spans="1:9" x14ac:dyDescent="0.35">
      <c r="A4" t="s">
        <v>86</v>
      </c>
      <c r="F4" t="s">
        <v>138</v>
      </c>
    </row>
    <row r="5" spans="1:9" x14ac:dyDescent="0.35">
      <c r="A5" t="s">
        <v>87</v>
      </c>
      <c r="F5" t="s">
        <v>139</v>
      </c>
    </row>
    <row r="6" spans="1:9" x14ac:dyDescent="0.35">
      <c r="A6" t="s">
        <v>88</v>
      </c>
      <c r="F6" t="s">
        <v>140</v>
      </c>
    </row>
    <row r="7" spans="1:9" x14ac:dyDescent="0.35">
      <c r="A7" t="s">
        <v>90</v>
      </c>
      <c r="F7" t="s">
        <v>141</v>
      </c>
    </row>
    <row r="8" spans="1:9" x14ac:dyDescent="0.35">
      <c r="A8" t="s">
        <v>91</v>
      </c>
      <c r="F8" t="s">
        <v>158</v>
      </c>
    </row>
    <row r="9" spans="1:9" x14ac:dyDescent="0.35">
      <c r="A9" t="s">
        <v>92</v>
      </c>
      <c r="F9" t="s">
        <v>159</v>
      </c>
    </row>
    <row r="10" spans="1:9" x14ac:dyDescent="0.35">
      <c r="A10" t="s">
        <v>93</v>
      </c>
      <c r="F10" t="s">
        <v>142</v>
      </c>
    </row>
    <row r="11" spans="1:9" x14ac:dyDescent="0.35">
      <c r="A11" t="s">
        <v>94</v>
      </c>
      <c r="F11" t="s">
        <v>143</v>
      </c>
    </row>
    <row r="12" spans="1:9" x14ac:dyDescent="0.35">
      <c r="A12" t="s">
        <v>95</v>
      </c>
      <c r="F12" t="s">
        <v>160</v>
      </c>
    </row>
    <row r="13" spans="1:9" x14ac:dyDescent="0.35">
      <c r="A13" t="s">
        <v>96</v>
      </c>
      <c r="F13" t="s">
        <v>144</v>
      </c>
    </row>
    <row r="14" spans="1:9" x14ac:dyDescent="0.35">
      <c r="A14" t="s">
        <v>97</v>
      </c>
      <c r="F14" t="s">
        <v>145</v>
      </c>
    </row>
    <row r="15" spans="1:9" x14ac:dyDescent="0.35">
      <c r="A15" t="s">
        <v>98</v>
      </c>
      <c r="F15" t="s">
        <v>146</v>
      </c>
    </row>
    <row r="16" spans="1:9" x14ac:dyDescent="0.35">
      <c r="A16" t="s">
        <v>99</v>
      </c>
      <c r="F16" t="s">
        <v>161</v>
      </c>
    </row>
    <row r="17" spans="1:6" x14ac:dyDescent="0.35">
      <c r="A17" t="s">
        <v>100</v>
      </c>
      <c r="F17" t="s">
        <v>162</v>
      </c>
    </row>
    <row r="18" spans="1:6" x14ac:dyDescent="0.35">
      <c r="A18" t="s">
        <v>101</v>
      </c>
      <c r="F18" t="s">
        <v>163</v>
      </c>
    </row>
    <row r="19" spans="1:6" x14ac:dyDescent="0.35">
      <c r="A19" t="s">
        <v>102</v>
      </c>
      <c r="F19" t="s">
        <v>147</v>
      </c>
    </row>
    <row r="20" spans="1:6" x14ac:dyDescent="0.35">
      <c r="A20" t="s">
        <v>103</v>
      </c>
      <c r="F20" t="s">
        <v>148</v>
      </c>
    </row>
    <row r="21" spans="1:6" x14ac:dyDescent="0.35">
      <c r="A21" t="s">
        <v>104</v>
      </c>
      <c r="F21" t="s">
        <v>149</v>
      </c>
    </row>
    <row r="22" spans="1:6" x14ac:dyDescent="0.35">
      <c r="A22" t="s">
        <v>105</v>
      </c>
      <c r="F22" t="s">
        <v>164</v>
      </c>
    </row>
    <row r="23" spans="1:6" x14ac:dyDescent="0.35">
      <c r="A23" t="s">
        <v>106</v>
      </c>
      <c r="F23" t="s">
        <v>165</v>
      </c>
    </row>
    <row r="24" spans="1:6" x14ac:dyDescent="0.35">
      <c r="A24" t="s">
        <v>107</v>
      </c>
      <c r="F24" t="s">
        <v>150</v>
      </c>
    </row>
    <row r="25" spans="1:6" x14ac:dyDescent="0.35">
      <c r="A25" t="s">
        <v>108</v>
      </c>
      <c r="F25" t="s">
        <v>151</v>
      </c>
    </row>
    <row r="26" spans="1:6" x14ac:dyDescent="0.35">
      <c r="A26" t="s">
        <v>109</v>
      </c>
      <c r="F26" t="s">
        <v>152</v>
      </c>
    </row>
    <row r="27" spans="1:6" x14ac:dyDescent="0.35">
      <c r="A27" t="s">
        <v>110</v>
      </c>
      <c r="F27" t="s">
        <v>166</v>
      </c>
    </row>
    <row r="28" spans="1:6" x14ac:dyDescent="0.35">
      <c r="A28" t="s">
        <v>111</v>
      </c>
      <c r="F28" t="s">
        <v>153</v>
      </c>
    </row>
    <row r="29" spans="1:6" x14ac:dyDescent="0.35">
      <c r="A29" t="s">
        <v>89</v>
      </c>
      <c r="F29" t="s">
        <v>167</v>
      </c>
    </row>
    <row r="30" spans="1:6" x14ac:dyDescent="0.35">
      <c r="A30" t="s">
        <v>112</v>
      </c>
      <c r="F30" t="s">
        <v>154</v>
      </c>
    </row>
    <row r="31" spans="1:6" x14ac:dyDescent="0.35">
      <c r="A31" t="s">
        <v>113</v>
      </c>
      <c r="F31" t="s">
        <v>155</v>
      </c>
    </row>
    <row r="32" spans="1:6" x14ac:dyDescent="0.35">
      <c r="A32" t="s">
        <v>114</v>
      </c>
      <c r="F32" t="s">
        <v>168</v>
      </c>
    </row>
    <row r="33" spans="1:1" x14ac:dyDescent="0.35">
      <c r="A33" t="s">
        <v>115</v>
      </c>
    </row>
    <row r="34" spans="1:1" x14ac:dyDescent="0.35">
      <c r="A34" t="s">
        <v>116</v>
      </c>
    </row>
    <row r="35" spans="1:1" x14ac:dyDescent="0.35">
      <c r="A35" t="s">
        <v>117</v>
      </c>
    </row>
    <row r="36" spans="1:1" x14ac:dyDescent="0.35">
      <c r="A36" t="s">
        <v>118</v>
      </c>
    </row>
    <row r="37" spans="1:1" x14ac:dyDescent="0.35">
      <c r="A37" t="s">
        <v>119</v>
      </c>
    </row>
    <row r="38" spans="1:1" x14ac:dyDescent="0.35">
      <c r="A38" t="s">
        <v>120</v>
      </c>
    </row>
    <row r="39" spans="1:1" x14ac:dyDescent="0.35">
      <c r="A39" t="s">
        <v>121</v>
      </c>
    </row>
    <row r="40" spans="1:1" x14ac:dyDescent="0.35">
      <c r="A40" t="s">
        <v>122</v>
      </c>
    </row>
    <row r="41" spans="1:1" x14ac:dyDescent="0.35">
      <c r="A41" t="s">
        <v>123</v>
      </c>
    </row>
    <row r="42" spans="1:1" x14ac:dyDescent="0.35">
      <c r="A42" t="s">
        <v>124</v>
      </c>
    </row>
    <row r="43" spans="1:1" x14ac:dyDescent="0.35">
      <c r="A43" t="s">
        <v>125</v>
      </c>
    </row>
    <row r="44" spans="1:1" x14ac:dyDescent="0.35">
      <c r="A44" t="s">
        <v>126</v>
      </c>
    </row>
    <row r="45" spans="1:1" x14ac:dyDescent="0.35">
      <c r="A45" t="s">
        <v>127</v>
      </c>
    </row>
    <row r="46" spans="1:1" x14ac:dyDescent="0.35">
      <c r="A46" t="s">
        <v>128</v>
      </c>
    </row>
    <row r="47" spans="1:1" x14ac:dyDescent="0.35">
      <c r="A47" t="s">
        <v>129</v>
      </c>
    </row>
    <row r="48" spans="1:1" x14ac:dyDescent="0.35">
      <c r="A48" t="s">
        <v>130</v>
      </c>
    </row>
    <row r="49" spans="1:1" x14ac:dyDescent="0.35">
      <c r="A49" t="s">
        <v>131</v>
      </c>
    </row>
    <row r="50" spans="1:1" x14ac:dyDescent="0.35">
      <c r="A50" t="s">
        <v>132</v>
      </c>
    </row>
    <row r="51" spans="1:1" x14ac:dyDescent="0.35">
      <c r="A51" t="s">
        <v>133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C1:E11"/>
  <sheetViews>
    <sheetView workbookViewId="0"/>
  </sheetViews>
  <sheetFormatPr defaultRowHeight="14.5" x14ac:dyDescent="0.35"/>
  <cols>
    <col min="1" max="2" width="9.1796875" customWidth="1"/>
    <col min="3" max="3" width="8.81640625" bestFit="1" customWidth="1"/>
    <col min="4" max="4" width="15.26953125" bestFit="1" customWidth="1"/>
    <col min="5" max="5" width="12.26953125" bestFit="1" customWidth="1"/>
  </cols>
  <sheetData>
    <row r="1" spans="3:5" x14ac:dyDescent="0.35">
      <c r="C1" s="1" t="s">
        <v>6</v>
      </c>
      <c r="D1" s="1" t="s">
        <v>45</v>
      </c>
      <c r="E1" s="1" t="s">
        <v>7</v>
      </c>
    </row>
    <row r="2" spans="3:5" x14ac:dyDescent="0.35">
      <c r="C2" t="s">
        <v>8</v>
      </c>
      <c r="D2" s="10" t="s">
        <v>9</v>
      </c>
      <c r="E2" s="17">
        <v>18</v>
      </c>
    </row>
    <row r="3" spans="3:5" x14ac:dyDescent="0.35">
      <c r="C3" t="s">
        <v>10</v>
      </c>
      <c r="D3" t="s">
        <v>11</v>
      </c>
      <c r="E3" s="17">
        <v>20</v>
      </c>
    </row>
    <row r="4" spans="3:5" x14ac:dyDescent="0.35">
      <c r="C4" t="s">
        <v>12</v>
      </c>
      <c r="D4" t="s">
        <v>13</v>
      </c>
      <c r="E4" s="17">
        <v>25</v>
      </c>
    </row>
    <row r="5" spans="3:5" x14ac:dyDescent="0.35">
      <c r="C5" t="s">
        <v>14</v>
      </c>
      <c r="D5" t="s">
        <v>15</v>
      </c>
      <c r="E5" s="17">
        <v>27.5</v>
      </c>
    </row>
    <row r="6" spans="3:5" x14ac:dyDescent="0.35">
      <c r="C6" t="s">
        <v>16</v>
      </c>
      <c r="D6" t="s">
        <v>17</v>
      </c>
      <c r="E6" s="17">
        <v>20</v>
      </c>
    </row>
    <row r="7" spans="3:5" x14ac:dyDescent="0.35">
      <c r="C7" t="s">
        <v>18</v>
      </c>
      <c r="D7" t="s">
        <v>19</v>
      </c>
      <c r="E7" s="17">
        <v>22</v>
      </c>
    </row>
    <row r="8" spans="3:5" x14ac:dyDescent="0.35">
      <c r="C8" t="s">
        <v>20</v>
      </c>
      <c r="D8" t="s">
        <v>21</v>
      </c>
      <c r="E8" s="17">
        <v>35</v>
      </c>
    </row>
    <row r="9" spans="3:5" x14ac:dyDescent="0.35">
      <c r="C9" t="s">
        <v>22</v>
      </c>
      <c r="D9" t="s">
        <v>23</v>
      </c>
      <c r="E9" s="17">
        <v>41</v>
      </c>
    </row>
    <row r="10" spans="3:5" x14ac:dyDescent="0.35">
      <c r="C10" t="s">
        <v>24</v>
      </c>
      <c r="D10" t="s">
        <v>25</v>
      </c>
      <c r="E10" s="17">
        <v>20</v>
      </c>
    </row>
    <row r="11" spans="3:5" x14ac:dyDescent="0.35">
      <c r="C11" t="s">
        <v>26</v>
      </c>
      <c r="D11" t="s">
        <v>27</v>
      </c>
      <c r="E11" s="17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14"/>
  <sheetViews>
    <sheetView workbookViewId="0"/>
  </sheetViews>
  <sheetFormatPr defaultRowHeight="14.5" x14ac:dyDescent="0.35"/>
  <cols>
    <col min="2" max="2" width="15.7265625" customWidth="1"/>
    <col min="3" max="3" width="15.26953125" bestFit="1" customWidth="1"/>
    <col min="5" max="5" width="12.7265625" bestFit="1" customWidth="1"/>
    <col min="8" max="8" width="10.453125" bestFit="1" customWidth="1"/>
  </cols>
  <sheetData>
    <row r="1" spans="1:9" ht="28.5" x14ac:dyDescent="0.65">
      <c r="A1" s="3" t="s">
        <v>46</v>
      </c>
    </row>
    <row r="3" spans="1:9" ht="21" x14ac:dyDescent="0.5">
      <c r="A3" s="11" t="s">
        <v>47</v>
      </c>
      <c r="G3" s="1" t="s">
        <v>49</v>
      </c>
      <c r="H3" s="6">
        <f ca="1">TODAY()</f>
        <v>43485</v>
      </c>
    </row>
    <row r="5" spans="1:9" x14ac:dyDescent="0.35">
      <c r="A5" s="1" t="s">
        <v>6</v>
      </c>
      <c r="B5" s="1" t="s">
        <v>75</v>
      </c>
      <c r="C5" s="1" t="s">
        <v>28</v>
      </c>
      <c r="D5" s="1" t="s">
        <v>50</v>
      </c>
      <c r="E5" s="1" t="s">
        <v>48</v>
      </c>
      <c r="F5" s="1"/>
      <c r="G5" s="1"/>
      <c r="H5" s="1"/>
      <c r="I5" s="1"/>
    </row>
    <row r="6" spans="1:9" x14ac:dyDescent="0.35">
      <c r="A6" t="s">
        <v>14</v>
      </c>
      <c r="B6" s="10" t="str">
        <f>VLOOKUP(A6,'Container type'!$C$2:$E$11,2,FALSE)</f>
        <v>40' FLAT RACK</v>
      </c>
      <c r="C6" s="18">
        <f>VLOOKUP(A6,'Container type'!$C$2:$E$11,3,FALSE)</f>
        <v>27.5</v>
      </c>
      <c r="D6">
        <v>3</v>
      </c>
      <c r="E6" s="18">
        <f>C6*D6</f>
        <v>82.5</v>
      </c>
    </row>
    <row r="7" spans="1:9" x14ac:dyDescent="0.35">
      <c r="A7" t="s">
        <v>18</v>
      </c>
      <c r="B7" s="10" t="str">
        <f>VLOOKUP(A7,'Container type'!$C$2:$E$11,2,FALSE)</f>
        <v>40' OPEN TOP</v>
      </c>
      <c r="C7" s="18">
        <f>VLOOKUP(A7,'Container type'!$C$2:$E$11,3,FALSE)</f>
        <v>22</v>
      </c>
      <c r="D7">
        <v>5</v>
      </c>
      <c r="E7" s="18">
        <f t="shared" ref="E7:E8" si="0">C7*D7</f>
        <v>110</v>
      </c>
    </row>
    <row r="8" spans="1:9" x14ac:dyDescent="0.35">
      <c r="A8" t="s">
        <v>20</v>
      </c>
      <c r="B8" s="10" t="str">
        <f>VLOOKUP(A8,'Container type'!$C$2:$E$11,2,FALSE)</f>
        <v>20' REEFER</v>
      </c>
      <c r="C8" s="18">
        <f>VLOOKUP(A8,'Container type'!$C$2:$E$11,3,FALSE)</f>
        <v>35</v>
      </c>
      <c r="D8">
        <v>2</v>
      </c>
      <c r="E8" s="18">
        <f t="shared" si="0"/>
        <v>70</v>
      </c>
    </row>
    <row r="9" spans="1:9" x14ac:dyDescent="0.35">
      <c r="B9" s="10"/>
      <c r="C9" s="18"/>
      <c r="E9" s="18"/>
    </row>
    <row r="10" spans="1:9" x14ac:dyDescent="0.35">
      <c r="B10" s="10"/>
      <c r="C10" s="18"/>
      <c r="E10" s="18"/>
    </row>
    <row r="11" spans="1:9" x14ac:dyDescent="0.35">
      <c r="B11" s="10"/>
      <c r="C11" s="18"/>
      <c r="E11" s="18"/>
    </row>
    <row r="12" spans="1:9" x14ac:dyDescent="0.35">
      <c r="B12" s="10"/>
      <c r="C12" s="18"/>
      <c r="E12" s="18"/>
    </row>
    <row r="13" spans="1:9" x14ac:dyDescent="0.35">
      <c r="C13" s="18"/>
      <c r="E13" s="18"/>
    </row>
    <row r="14" spans="1:9" x14ac:dyDescent="0.35">
      <c r="D14" s="1" t="s">
        <v>76</v>
      </c>
      <c r="E14" s="17">
        <f>SUM(E6:E13)</f>
        <v>262.5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J7"/>
  <sheetViews>
    <sheetView workbookViewId="0"/>
  </sheetViews>
  <sheetFormatPr defaultRowHeight="14.5" x14ac:dyDescent="0.35"/>
  <cols>
    <col min="1" max="1" width="24.81640625" bestFit="1" customWidth="1"/>
    <col min="2" max="2" width="8.7265625" bestFit="1" customWidth="1"/>
    <col min="3" max="3" width="13.54296875" bestFit="1" customWidth="1"/>
    <col min="4" max="4" width="8.1796875" customWidth="1"/>
    <col min="5" max="5" width="10.81640625" bestFit="1" customWidth="1"/>
    <col min="6" max="6" width="10.453125" customWidth="1"/>
    <col min="7" max="7" width="13.54296875" bestFit="1" customWidth="1"/>
    <col min="8" max="8" width="18.26953125" customWidth="1"/>
    <col min="9" max="9" width="10.1796875" customWidth="1"/>
  </cols>
  <sheetData>
    <row r="1" spans="1:10" s="7" customFormat="1" ht="31.5" customHeight="1" x14ac:dyDescent="0.35">
      <c r="A1" s="8" t="s">
        <v>52</v>
      </c>
      <c r="B1" s="8" t="s">
        <v>58</v>
      </c>
      <c r="C1" s="8" t="s">
        <v>61</v>
      </c>
      <c r="D1" s="8" t="s">
        <v>59</v>
      </c>
      <c r="E1" s="8" t="s">
        <v>60</v>
      </c>
      <c r="F1" s="8" t="s">
        <v>64</v>
      </c>
      <c r="G1" s="8" t="s">
        <v>62</v>
      </c>
      <c r="H1" s="8" t="s">
        <v>63</v>
      </c>
      <c r="I1" s="8" t="s">
        <v>82</v>
      </c>
      <c r="J1" s="8"/>
    </row>
    <row r="2" spans="1:10" x14ac:dyDescent="0.35">
      <c r="A2" s="9" t="s">
        <v>5</v>
      </c>
      <c r="B2" s="21">
        <v>0.3125</v>
      </c>
      <c r="C2">
        <v>40</v>
      </c>
      <c r="E2" s="21">
        <v>0.30694444444444441</v>
      </c>
      <c r="F2" s="22">
        <v>0.33263888888888887</v>
      </c>
      <c r="H2" s="12"/>
    </row>
    <row r="3" spans="1:10" x14ac:dyDescent="0.35">
      <c r="A3" t="s">
        <v>53</v>
      </c>
      <c r="B3" s="21">
        <v>0.375</v>
      </c>
      <c r="C3">
        <v>30</v>
      </c>
      <c r="E3" s="21">
        <v>0.39444444444444443</v>
      </c>
      <c r="F3" s="22">
        <v>0.41180555555555554</v>
      </c>
    </row>
    <row r="4" spans="1:10" x14ac:dyDescent="0.35">
      <c r="A4" t="s">
        <v>54</v>
      </c>
      <c r="B4" s="21">
        <v>0.4236111111111111</v>
      </c>
      <c r="C4">
        <v>30</v>
      </c>
      <c r="E4" s="21">
        <v>0.43958333333333338</v>
      </c>
      <c r="F4" s="22">
        <v>0.46597222222222229</v>
      </c>
    </row>
    <row r="5" spans="1:10" x14ac:dyDescent="0.35">
      <c r="A5" t="s">
        <v>55</v>
      </c>
      <c r="B5" s="21">
        <v>0.55208333333333337</v>
      </c>
      <c r="C5">
        <v>60</v>
      </c>
      <c r="E5" s="21">
        <v>0.55069444444444449</v>
      </c>
      <c r="F5" s="22">
        <v>0.61111111111111116</v>
      </c>
    </row>
    <row r="6" spans="1:10" x14ac:dyDescent="0.35">
      <c r="A6" t="s">
        <v>56</v>
      </c>
      <c r="B6" s="21">
        <v>0.66666666666666663</v>
      </c>
      <c r="C6">
        <v>40</v>
      </c>
      <c r="E6" s="21">
        <v>0.67222222222222217</v>
      </c>
      <c r="F6" s="22">
        <v>0.70208333333333328</v>
      </c>
    </row>
    <row r="7" spans="1:10" x14ac:dyDescent="0.35">
      <c r="A7" t="s">
        <v>57</v>
      </c>
      <c r="B7" s="21">
        <v>0.69791666666666663</v>
      </c>
      <c r="C7">
        <v>90</v>
      </c>
      <c r="E7" s="21">
        <v>0.69791666666666663</v>
      </c>
      <c r="F7" s="22">
        <v>0.76805555555555549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D13"/>
  <sheetViews>
    <sheetView workbookViewId="0">
      <selection sqref="A1:D1"/>
    </sheetView>
  </sheetViews>
  <sheetFormatPr defaultColWidth="9.1796875" defaultRowHeight="12.5" x14ac:dyDescent="0.25"/>
  <cols>
    <col min="1" max="1" width="22.54296875" style="13" bestFit="1" customWidth="1"/>
    <col min="2" max="2" width="14.1796875" style="13" customWidth="1"/>
    <col min="3" max="3" width="12.1796875" style="13" customWidth="1"/>
    <col min="4" max="4" width="15.7265625" style="13" bestFit="1" customWidth="1"/>
    <col min="5" max="16384" width="9.1796875" style="13"/>
  </cols>
  <sheetData>
    <row r="1" spans="1:4" ht="15.5" x14ac:dyDescent="0.35">
      <c r="A1" s="25" t="s">
        <v>29</v>
      </c>
      <c r="B1" s="25"/>
      <c r="C1" s="25"/>
      <c r="D1" s="25"/>
    </row>
    <row r="2" spans="1:4" ht="13" x14ac:dyDescent="0.3">
      <c r="A2" s="14" t="s">
        <v>65</v>
      </c>
      <c r="B2" s="14"/>
      <c r="C2" s="14" t="s">
        <v>30</v>
      </c>
      <c r="D2" s="14" t="s">
        <v>78</v>
      </c>
    </row>
    <row r="3" spans="1:4" x14ac:dyDescent="0.25">
      <c r="A3" s="13" t="s">
        <v>66</v>
      </c>
      <c r="C3" s="23">
        <v>3.65</v>
      </c>
      <c r="D3" s="15"/>
    </row>
    <row r="4" spans="1:4" x14ac:dyDescent="0.25">
      <c r="A4" s="13" t="s">
        <v>67</v>
      </c>
      <c r="C4" s="23">
        <v>1.9</v>
      </c>
      <c r="D4" s="15"/>
    </row>
    <row r="5" spans="1:4" x14ac:dyDescent="0.25">
      <c r="A5" s="13" t="s">
        <v>68</v>
      </c>
      <c r="C5" s="19">
        <f>C3-C4</f>
        <v>1.75</v>
      </c>
      <c r="D5" s="15"/>
    </row>
    <row r="6" spans="1:4" x14ac:dyDescent="0.25">
      <c r="A6" s="13" t="s">
        <v>69</v>
      </c>
      <c r="C6" s="24">
        <v>12556</v>
      </c>
      <c r="D6" s="15"/>
    </row>
    <row r="7" spans="1:4" ht="13" x14ac:dyDescent="0.3">
      <c r="A7" s="13" t="s">
        <v>77</v>
      </c>
      <c r="C7" s="20">
        <f>C5*C6</f>
        <v>21973</v>
      </c>
      <c r="D7" s="20">
        <f>C7*52</f>
        <v>1142596</v>
      </c>
    </row>
    <row r="8" spans="1:4" x14ac:dyDescent="0.25">
      <c r="B8" s="13" t="s">
        <v>70</v>
      </c>
      <c r="C8" s="15"/>
      <c r="D8" s="23">
        <v>257853</v>
      </c>
    </row>
    <row r="9" spans="1:4" x14ac:dyDescent="0.25">
      <c r="B9" s="13" t="s">
        <v>71</v>
      </c>
      <c r="C9" s="15"/>
      <c r="D9" s="23">
        <v>185654</v>
      </c>
    </row>
    <row r="10" spans="1:4" x14ac:dyDescent="0.25">
      <c r="B10" s="13" t="s">
        <v>81</v>
      </c>
      <c r="C10" s="15"/>
      <c r="D10" s="23">
        <v>57650</v>
      </c>
    </row>
    <row r="11" spans="1:4" x14ac:dyDescent="0.25">
      <c r="B11" s="16" t="s">
        <v>72</v>
      </c>
      <c r="C11" s="15"/>
      <c r="D11" s="23">
        <v>496944</v>
      </c>
    </row>
    <row r="12" spans="1:4" ht="13" x14ac:dyDescent="0.3">
      <c r="A12" s="13" t="s">
        <v>48</v>
      </c>
      <c r="C12" s="15"/>
      <c r="D12" s="20">
        <f>SUM(D8:D11)</f>
        <v>998101</v>
      </c>
    </row>
    <row r="13" spans="1:4" ht="13" x14ac:dyDescent="0.3">
      <c r="A13" s="13" t="s">
        <v>73</v>
      </c>
      <c r="C13" s="15"/>
      <c r="D13" s="20">
        <f>D7-D12</f>
        <v>144495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Example 8.1</vt:lpstr>
      <vt:lpstr>Example 8.2</vt:lpstr>
      <vt:lpstr>Container type</vt:lpstr>
      <vt:lpstr>Example 8.3</vt:lpstr>
      <vt:lpstr>Example 8.4</vt:lpstr>
      <vt:lpstr>Example 8.5</vt:lpstr>
    </vt:vector>
  </TitlesOfParts>
  <Company>Hogeschool Rotterdam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GroeB</dc:creator>
  <cp:lastModifiedBy>Ben Groenendijk</cp:lastModifiedBy>
  <dcterms:created xsi:type="dcterms:W3CDTF">2010-09-09T10:09:33Z</dcterms:created>
  <dcterms:modified xsi:type="dcterms:W3CDTF">2019-01-20T12:18:08Z</dcterms:modified>
</cp:coreProperties>
</file>