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Files\Chapter 4\"/>
    </mc:Choice>
  </mc:AlternateContent>
  <xr:revisionPtr revIDLastSave="0" documentId="13_ncr:1_{038EEFCA-15FD-4574-A695-BEF3F82D19E5}" xr6:coauthVersionLast="40" xr6:coauthVersionMax="40" xr10:uidLastSave="{00000000-0000-0000-0000-000000000000}"/>
  <bookViews>
    <workbookView xWindow="0" yWindow="0" windowWidth="15360" windowHeight="7760" activeTab="1" xr2:uid="{00000000-000D-0000-FFFF-FFFF00000000}"/>
  </bookViews>
  <sheets>
    <sheet name="Container Type 4.1" sheetId="4" r:id="rId1"/>
    <sheet name="Example 4.1" sheetId="5" r:id="rId2"/>
    <sheet name="Parameters 4.2" sheetId="7" r:id="rId3"/>
    <sheet name="Example 4.2" sheetId="15" r:id="rId4"/>
    <sheet name="Service 4.3" sheetId="2" r:id="rId5"/>
    <sheet name="Example 4.3" sheetId="3" r:id="rId6"/>
    <sheet name="Example 4.4" sheetId="10" r:id="rId7"/>
    <sheet name="Tax 4.5" sheetId="11" r:id="rId8"/>
    <sheet name="Example 4.5" sheetId="12" r:id="rId9"/>
    <sheet name="Demurrage 4.6" sheetId="13" r:id="rId10"/>
    <sheet name="Example 4.6" sheetId="14" r:id="rId11"/>
  </sheets>
  <calcPr calcId="191029"/>
</workbook>
</file>

<file path=xl/calcChain.xml><?xml version="1.0" encoding="utf-8"?>
<calcChain xmlns="http://schemas.openxmlformats.org/spreadsheetml/2006/main">
  <c r="C7" i="15" l="1"/>
  <c r="E7" i="15" s="1"/>
  <c r="C8" i="15"/>
  <c r="C6" i="15"/>
  <c r="E6" i="15" s="1"/>
  <c r="B7" i="15"/>
  <c r="B8" i="15"/>
  <c r="B6" i="15"/>
  <c r="H10" i="15"/>
  <c r="E8" i="15"/>
  <c r="I3" i="15"/>
  <c r="C3" i="13" l="1"/>
  <c r="C4" i="13" s="1"/>
  <c r="C5" i="13" s="1"/>
  <c r="C6" i="13" s="1"/>
  <c r="E10" i="5" l="1"/>
  <c r="H3" i="5"/>
</calcChain>
</file>

<file path=xl/sharedStrings.xml><?xml version="1.0" encoding="utf-8"?>
<sst xmlns="http://schemas.openxmlformats.org/spreadsheetml/2006/main" count="202" uniqueCount="117">
  <si>
    <t>Type</t>
  </si>
  <si>
    <t>2DF</t>
  </si>
  <si>
    <t>20' DRY FREIGHT</t>
  </si>
  <si>
    <t>4DF</t>
  </si>
  <si>
    <t>40' DRY FREIGHT</t>
  </si>
  <si>
    <t>2FR</t>
  </si>
  <si>
    <t>20' FLAT RACK</t>
  </si>
  <si>
    <t>4FR</t>
  </si>
  <si>
    <t>40' FLAT RACK</t>
  </si>
  <si>
    <t>2OT</t>
  </si>
  <si>
    <t>20' OPEN TOP</t>
  </si>
  <si>
    <t>4OT</t>
  </si>
  <si>
    <t>40' OPEN TOP</t>
  </si>
  <si>
    <t>2R</t>
  </si>
  <si>
    <t>20' REEFER</t>
  </si>
  <si>
    <t>4R</t>
  </si>
  <si>
    <t>40' REEFER</t>
  </si>
  <si>
    <t>40HC</t>
  </si>
  <si>
    <t>40' HIGH CUBE</t>
  </si>
  <si>
    <t>45HC</t>
  </si>
  <si>
    <t>45' HIGH CUBE</t>
  </si>
  <si>
    <t>Handling fee</t>
  </si>
  <si>
    <t>Handling fee pu</t>
  </si>
  <si>
    <t>Demurrage</t>
  </si>
  <si>
    <t>A</t>
  </si>
  <si>
    <t>B</t>
  </si>
  <si>
    <t>C</t>
  </si>
  <si>
    <t>ABC</t>
  </si>
  <si>
    <t>D</t>
  </si>
  <si>
    <t>FL</t>
  </si>
  <si>
    <t>UT</t>
  </si>
  <si>
    <t>index</t>
  </si>
  <si>
    <t>Demurrage:</t>
  </si>
  <si>
    <t>Code</t>
  </si>
  <si>
    <t>per container</t>
  </si>
  <si>
    <t>Cum. demurrage</t>
  </si>
  <si>
    <t>Item</t>
  </si>
  <si>
    <t>Serv. Level</t>
  </si>
  <si>
    <t>State</t>
  </si>
  <si>
    <t>AR</t>
  </si>
  <si>
    <t>CA</t>
  </si>
  <si>
    <t>ID</t>
  </si>
  <si>
    <t>KS</t>
  </si>
  <si>
    <t>MA</t>
  </si>
  <si>
    <t>NV</t>
  </si>
  <si>
    <t>NY</t>
  </si>
  <si>
    <t>TX</t>
  </si>
  <si>
    <t>OH</t>
  </si>
  <si>
    <t>WA</t>
  </si>
  <si>
    <t>Transload depot</t>
  </si>
  <si>
    <t>Storage costs of containers</t>
  </si>
  <si>
    <t>Quantity</t>
  </si>
  <si>
    <t>Subtotal</t>
  </si>
  <si>
    <t>Total</t>
  </si>
  <si>
    <t>Description</t>
  </si>
  <si>
    <t>Days</t>
  </si>
  <si>
    <t>Date:</t>
  </si>
  <si>
    <t>Total handling</t>
  </si>
  <si>
    <t>Total demurage</t>
  </si>
  <si>
    <t>Total:</t>
  </si>
  <si>
    <t>Cum. Demurrage</t>
  </si>
  <si>
    <t>Item no.</t>
  </si>
  <si>
    <t>Quarter Sales</t>
  </si>
  <si>
    <t>Serv.level</t>
  </si>
  <si>
    <t>poly-bag mecaleen 60/20x60cm  25my</t>
  </si>
  <si>
    <t>Poly-bags  75x2x30x210 cm 30my blue</t>
  </si>
  <si>
    <t>polyethylene bags 10/4x40cm 20 my</t>
  </si>
  <si>
    <t>polyethylene bags 7/2,25 x 24 cm  20my</t>
  </si>
  <si>
    <t>polyethylene bags 7/2,25 x 18 cm  20my</t>
  </si>
  <si>
    <t>polyethylene bags 7/2,25 x 15 cm  20my</t>
  </si>
  <si>
    <t>polyethylene bags 60 /20 x 80 cm  20my</t>
  </si>
  <si>
    <t>polyethylene bags 28/8x46cm 20my</t>
  </si>
  <si>
    <t>polyethylene bags 28 / 8 x 60 cm  20my</t>
  </si>
  <si>
    <t>polyethylene bags 28 / 8 x 50 cm  20my</t>
  </si>
  <si>
    <t>polyethylene bags 20/4x50cm 18 my</t>
  </si>
  <si>
    <t>polyethylene bags 20/4x35cm    18 my</t>
  </si>
  <si>
    <t>polyethylene bags 16/5x38cm 20my</t>
  </si>
  <si>
    <t>polyethylene bags 16 / 5 x 50 cm spec.</t>
  </si>
  <si>
    <t>polyethylene bags 16 / 5 x 35 cm spec.</t>
  </si>
  <si>
    <t>polyethylene bags 14/4x50cm 25my perf.</t>
  </si>
  <si>
    <t>polyethylene bags 14 / 4 x 45 cm  20my</t>
  </si>
  <si>
    <t>polyethylene bags 14 / 4 x 38 cm  20my</t>
  </si>
  <si>
    <t>polyethylene bags 14 / 4 x 35cm  bulk</t>
  </si>
  <si>
    <t>polyethylene bags 14 / 4 x 35 cm  20my</t>
  </si>
  <si>
    <t>polyethylene bags 14 / 4 x 32 cm  20my</t>
  </si>
  <si>
    <t>polyethylene bags 14 / 4 x 26 cm  20my</t>
  </si>
  <si>
    <t>polyethylene bags 10/2,5 x 25 cm  20my</t>
  </si>
  <si>
    <t>polyethylene bags 10/2,5 x 20 cm  20my</t>
  </si>
  <si>
    <t>polyethylene bags 10 / 4 x 45 cm  20my</t>
  </si>
  <si>
    <t>polyethylene bags 10 / 4 x 35 cm  20my</t>
  </si>
  <si>
    <t>polyethylene bags 10 / 4 x 30 cm  20my</t>
  </si>
  <si>
    <t>polyethylene bags 10 / 4 x 27 cm  20my</t>
  </si>
  <si>
    <t>polyethylene bags 14/4x38cm perforated</t>
  </si>
  <si>
    <t>polyethylene bags 14/4x26cm perforated</t>
  </si>
  <si>
    <t>polyethylene bags 10/4x35cm perforated</t>
  </si>
  <si>
    <t>polyethylene bag 16/5x50cm perforated18my</t>
  </si>
  <si>
    <t>polyethylene bag 16/5x35cm perforated 18my</t>
  </si>
  <si>
    <t>pe bag half chequered 16 / 5 x 35 mm  18my</t>
  </si>
  <si>
    <t>pe bag full chequered 16 / 5 x 50 cm  18my</t>
  </si>
  <si>
    <t>mini container bag   65/23 x135 cm  20my</t>
  </si>
  <si>
    <t>mini container bag   64 /14 x110 cm  20my</t>
  </si>
  <si>
    <t>ldpe crate bag 60/20x80cm 20my blue separate</t>
  </si>
  <si>
    <t>pe lettuce bags 40x22cm+4,5 cm bottom fold</t>
  </si>
  <si>
    <t>polyeth.bag 16/6 x 42 cm 35my perforated</t>
  </si>
  <si>
    <t>Length</t>
  </si>
  <si>
    <t>Classes</t>
  </si>
  <si>
    <t>Frequency</t>
  </si>
  <si>
    <t>Year</t>
  </si>
  <si>
    <t>State:</t>
  </si>
  <si>
    <t>Year:</t>
  </si>
  <si>
    <t>Road tax:</t>
  </si>
  <si>
    <t>Number of days:</t>
  </si>
  <si>
    <t>Highest demurrage</t>
  </si>
  <si>
    <t>Limit value</t>
  </si>
  <si>
    <t>Road Tax Calculation</t>
  </si>
  <si>
    <t>Number of days</t>
  </si>
  <si>
    <t>z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</si>
</sst>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€&quot;\ * #,##0.00_-;_-&quot;€&quot;\ * #,##0.00\-;_-&quot;€&quot;\ * &quot;-&quot;??_-;_-@_-"/>
    <numFmt numFmtId="165" formatCode="0.0%"/>
    <numFmt numFmtId="166" formatCode="&quot;$&quot;#,##0.00"/>
    <numFmt numFmtId="167" formatCode="_([$$-409]* #,##0.00_);_([$$-409]* \(#,##0.00\);_([$$-409]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4" fontId="0" fillId="0" borderId="0" xfId="0" applyNumberFormat="1"/>
    <xf numFmtId="0" fontId="5" fillId="0" borderId="0" xfId="0" applyFont="1"/>
    <xf numFmtId="0" fontId="2" fillId="0" borderId="0" xfId="0" applyNumberFormat="1" applyFont="1"/>
    <xf numFmtId="0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14" fontId="2" fillId="0" borderId="0" xfId="0" applyNumberFormat="1" applyFont="1"/>
    <xf numFmtId="0" fontId="2" fillId="0" borderId="0" xfId="0" applyFont="1" applyAlignment="1">
      <alignment horizontal="right"/>
    </xf>
    <xf numFmtId="1" fontId="0" fillId="0" borderId="0" xfId="0" applyNumberFormat="1"/>
    <xf numFmtId="0" fontId="2" fillId="0" borderId="0" xfId="0" applyFont="1" applyAlignment="1">
      <alignment horizontal="center" vertical="center" wrapText="1"/>
    </xf>
    <xf numFmtId="0" fontId="9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166" fontId="0" fillId="0" borderId="0" xfId="0" applyNumberFormat="1"/>
    <xf numFmtId="166" fontId="0" fillId="0" borderId="0" xfId="1" applyNumberFormat="1" applyFont="1"/>
    <xf numFmtId="167" fontId="0" fillId="0" borderId="0" xfId="1" applyNumberFormat="1" applyFont="1" applyAlignment="1">
      <alignment vertical="center" wrapText="1"/>
    </xf>
    <xf numFmtId="167" fontId="0" fillId="0" borderId="0" xfId="1" applyNumberFormat="1" applyFont="1"/>
  </cellXfs>
  <cellStyles count="5">
    <cellStyle name="Standaard" xfId="0" builtinId="0"/>
    <cellStyle name="Standaard 2" xfId="4" xr:uid="{00000000-0005-0000-0000-000002000000}"/>
    <cellStyle name="Valuta" xfId="1" builtinId="4"/>
    <cellStyle name="常规_Sheet1" xfId="2" xr:uid="{00000000-0005-0000-0000-000003000000}"/>
    <cellStyle name="样式 1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E11"/>
  <sheetViews>
    <sheetView workbookViewId="0"/>
  </sheetViews>
  <sheetFormatPr defaultRowHeight="14.5" x14ac:dyDescent="0.35"/>
  <cols>
    <col min="1" max="2" width="9.1796875" customWidth="1"/>
    <col min="3" max="3" width="8.81640625" bestFit="1" customWidth="1"/>
    <col min="4" max="4" width="15.26953125" bestFit="1" customWidth="1"/>
    <col min="5" max="5" width="12.26953125" bestFit="1" customWidth="1"/>
  </cols>
  <sheetData>
    <row r="1" spans="3:5" x14ac:dyDescent="0.35">
      <c r="C1" s="1" t="s">
        <v>0</v>
      </c>
      <c r="D1" s="1" t="s">
        <v>54</v>
      </c>
      <c r="E1" s="1" t="s">
        <v>21</v>
      </c>
    </row>
    <row r="2" spans="3:5" x14ac:dyDescent="0.35">
      <c r="C2" t="s">
        <v>1</v>
      </c>
      <c r="D2" s="2" t="s">
        <v>2</v>
      </c>
      <c r="E2" s="21">
        <v>18</v>
      </c>
    </row>
    <row r="3" spans="3:5" x14ac:dyDescent="0.35">
      <c r="C3" t="s">
        <v>3</v>
      </c>
      <c r="D3" t="s">
        <v>4</v>
      </c>
      <c r="E3" s="21">
        <v>20</v>
      </c>
    </row>
    <row r="4" spans="3:5" x14ac:dyDescent="0.35">
      <c r="C4" t="s">
        <v>5</v>
      </c>
      <c r="D4" t="s">
        <v>6</v>
      </c>
      <c r="E4" s="21">
        <v>25</v>
      </c>
    </row>
    <row r="5" spans="3:5" x14ac:dyDescent="0.35">
      <c r="C5" t="s">
        <v>7</v>
      </c>
      <c r="D5" t="s">
        <v>8</v>
      </c>
      <c r="E5" s="21">
        <v>27.5</v>
      </c>
    </row>
    <row r="6" spans="3:5" x14ac:dyDescent="0.35">
      <c r="C6" t="s">
        <v>9</v>
      </c>
      <c r="D6" t="s">
        <v>10</v>
      </c>
      <c r="E6" s="21">
        <v>20</v>
      </c>
    </row>
    <row r="7" spans="3:5" x14ac:dyDescent="0.35">
      <c r="C7" t="s">
        <v>11</v>
      </c>
      <c r="D7" t="s">
        <v>12</v>
      </c>
      <c r="E7" s="21">
        <v>22</v>
      </c>
    </row>
    <row r="8" spans="3:5" x14ac:dyDescent="0.35">
      <c r="C8" t="s">
        <v>13</v>
      </c>
      <c r="D8" t="s">
        <v>14</v>
      </c>
      <c r="E8" s="21">
        <v>35</v>
      </c>
    </row>
    <row r="9" spans="3:5" x14ac:dyDescent="0.35">
      <c r="C9" t="s">
        <v>15</v>
      </c>
      <c r="D9" t="s">
        <v>16</v>
      </c>
      <c r="E9" s="21">
        <v>41</v>
      </c>
    </row>
    <row r="10" spans="3:5" x14ac:dyDescent="0.35">
      <c r="C10" t="s">
        <v>17</v>
      </c>
      <c r="D10" t="s">
        <v>18</v>
      </c>
      <c r="E10" s="21">
        <v>20</v>
      </c>
    </row>
    <row r="11" spans="3:5" x14ac:dyDescent="0.35">
      <c r="C11" t="s">
        <v>19</v>
      </c>
      <c r="D11" t="s">
        <v>20</v>
      </c>
      <c r="E11" s="21">
        <v>20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7"/>
  <sheetViews>
    <sheetView workbookViewId="0"/>
  </sheetViews>
  <sheetFormatPr defaultRowHeight="14.5" x14ac:dyDescent="0.35"/>
  <cols>
    <col min="1" max="1" width="6.54296875" bestFit="1" customWidth="1"/>
    <col min="2" max="2" width="10.81640625" bestFit="1" customWidth="1"/>
    <col min="3" max="3" width="15.453125" bestFit="1" customWidth="1"/>
  </cols>
  <sheetData>
    <row r="1" spans="1:3" x14ac:dyDescent="0.35">
      <c r="A1" s="1" t="s">
        <v>55</v>
      </c>
      <c r="B1" s="1" t="s">
        <v>23</v>
      </c>
      <c r="C1" s="1" t="s">
        <v>60</v>
      </c>
    </row>
    <row r="2" spans="1:3" x14ac:dyDescent="0.35">
      <c r="A2">
        <v>1</v>
      </c>
      <c r="B2" s="20">
        <v>0</v>
      </c>
      <c r="C2" s="20">
        <v>0</v>
      </c>
    </row>
    <row r="3" spans="1:3" x14ac:dyDescent="0.35">
      <c r="A3">
        <v>3</v>
      </c>
      <c r="B3" s="20">
        <v>85</v>
      </c>
      <c r="C3" s="20">
        <f>C2+(A3-A2)*B2</f>
        <v>0</v>
      </c>
    </row>
    <row r="4" spans="1:3" x14ac:dyDescent="0.35">
      <c r="A4">
        <v>11</v>
      </c>
      <c r="B4" s="20">
        <v>95</v>
      </c>
      <c r="C4" s="20">
        <f t="shared" ref="C4:C6" si="0">C3+(A4-A3)*B3</f>
        <v>680</v>
      </c>
    </row>
    <row r="5" spans="1:3" x14ac:dyDescent="0.35">
      <c r="A5">
        <v>21</v>
      </c>
      <c r="B5" s="20">
        <v>110</v>
      </c>
      <c r="C5" s="20">
        <f t="shared" si="0"/>
        <v>1630</v>
      </c>
    </row>
    <row r="6" spans="1:3" x14ac:dyDescent="0.35">
      <c r="A6">
        <v>36</v>
      </c>
      <c r="B6" s="20">
        <v>120</v>
      </c>
      <c r="C6" s="20">
        <f t="shared" si="0"/>
        <v>3280</v>
      </c>
    </row>
    <row r="7" spans="1:3" x14ac:dyDescent="0.35">
      <c r="A7">
        <v>9999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"/>
  <sheetViews>
    <sheetView workbookViewId="0"/>
  </sheetViews>
  <sheetFormatPr defaultRowHeight="14.5" x14ac:dyDescent="0.35"/>
  <cols>
    <col min="1" max="1" width="14.7265625" bestFit="1" customWidth="1"/>
    <col min="2" max="2" width="10.26953125" bestFit="1" customWidth="1"/>
    <col min="3" max="3" width="12.81640625" bestFit="1" customWidth="1"/>
    <col min="5" max="5" width="15.81640625" bestFit="1" customWidth="1"/>
    <col min="6" max="6" width="12.7265625" bestFit="1" customWidth="1"/>
    <col min="7" max="7" width="18.7265625" bestFit="1" customWidth="1"/>
  </cols>
  <sheetData>
    <row r="1" spans="1:7" x14ac:dyDescent="0.35">
      <c r="A1" t="s">
        <v>111</v>
      </c>
      <c r="B1">
        <v>23</v>
      </c>
      <c r="E1" t="s">
        <v>35</v>
      </c>
      <c r="F1" t="s">
        <v>113</v>
      </c>
      <c r="G1" t="s">
        <v>112</v>
      </c>
    </row>
    <row r="2" spans="1:7" x14ac:dyDescent="0.35">
      <c r="A2" t="s">
        <v>32</v>
      </c>
      <c r="B2" s="20"/>
      <c r="C2" t="s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"/>
  <sheetViews>
    <sheetView tabSelected="1" workbookViewId="0"/>
  </sheetViews>
  <sheetFormatPr defaultRowHeight="14.5" x14ac:dyDescent="0.35"/>
  <cols>
    <col min="2" max="2" width="15.7265625" customWidth="1"/>
    <col min="3" max="3" width="15.26953125" bestFit="1" customWidth="1"/>
    <col min="5" max="5" width="12.7265625" bestFit="1" customWidth="1"/>
    <col min="8" max="8" width="10.453125" bestFit="1" customWidth="1"/>
  </cols>
  <sheetData>
    <row r="1" spans="1:8" ht="28.5" x14ac:dyDescent="0.65">
      <c r="A1" s="5" t="s">
        <v>49</v>
      </c>
    </row>
    <row r="3" spans="1:8" ht="21" x14ac:dyDescent="0.5">
      <c r="A3" s="3" t="s">
        <v>50</v>
      </c>
      <c r="G3" s="1" t="s">
        <v>56</v>
      </c>
      <c r="H3" s="4">
        <f ca="1">TODAY()</f>
        <v>43485</v>
      </c>
    </row>
    <row r="5" spans="1:8" x14ac:dyDescent="0.35">
      <c r="A5" s="1" t="s">
        <v>0</v>
      </c>
      <c r="B5" s="1" t="s">
        <v>54</v>
      </c>
      <c r="C5" s="1" t="s">
        <v>22</v>
      </c>
      <c r="D5" s="1" t="s">
        <v>51</v>
      </c>
      <c r="E5" s="1" t="s">
        <v>52</v>
      </c>
      <c r="F5" s="1"/>
    </row>
    <row r="6" spans="1:8" x14ac:dyDescent="0.35">
      <c r="A6" t="s">
        <v>7</v>
      </c>
      <c r="B6" s="2"/>
      <c r="D6">
        <v>3</v>
      </c>
    </row>
    <row r="7" spans="1:8" x14ac:dyDescent="0.35">
      <c r="A7" t="s">
        <v>11</v>
      </c>
      <c r="D7">
        <v>5</v>
      </c>
    </row>
    <row r="8" spans="1:8" x14ac:dyDescent="0.35">
      <c r="A8" t="s">
        <v>13</v>
      </c>
      <c r="D8">
        <v>2</v>
      </c>
    </row>
    <row r="10" spans="1:8" x14ac:dyDescent="0.35">
      <c r="D10" s="1" t="s">
        <v>53</v>
      </c>
      <c r="E10" s="21">
        <f>SUM(E6:E9)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H11"/>
  <sheetViews>
    <sheetView workbookViewId="0"/>
  </sheetViews>
  <sheetFormatPr defaultRowHeight="14.5" x14ac:dyDescent="0.35"/>
  <cols>
    <col min="1" max="2" width="9.1796875" customWidth="1"/>
    <col min="3" max="3" width="8.81640625" bestFit="1" customWidth="1"/>
    <col min="4" max="4" width="15.26953125" bestFit="1" customWidth="1"/>
    <col min="5" max="5" width="12.26953125" bestFit="1" customWidth="1"/>
    <col min="7" max="7" width="15.1796875" bestFit="1" customWidth="1"/>
    <col min="8" max="8" width="10.81640625" bestFit="1" customWidth="1"/>
  </cols>
  <sheetData>
    <row r="1" spans="3:8" x14ac:dyDescent="0.35">
      <c r="C1" s="1" t="s">
        <v>0</v>
      </c>
      <c r="D1" s="1" t="s">
        <v>54</v>
      </c>
      <c r="E1" s="1" t="s">
        <v>21</v>
      </c>
      <c r="G1" s="1" t="s">
        <v>115</v>
      </c>
      <c r="H1" s="1" t="s">
        <v>23</v>
      </c>
    </row>
    <row r="2" spans="3:8" x14ac:dyDescent="0.35">
      <c r="C2" t="s">
        <v>1</v>
      </c>
      <c r="D2" s="2" t="s">
        <v>2</v>
      </c>
      <c r="E2" s="21">
        <v>18</v>
      </c>
      <c r="G2">
        <v>1</v>
      </c>
      <c r="H2" s="20">
        <v>0</v>
      </c>
    </row>
    <row r="3" spans="3:8" x14ac:dyDescent="0.35">
      <c r="C3" t="s">
        <v>3</v>
      </c>
      <c r="D3" t="s">
        <v>4</v>
      </c>
      <c r="E3" s="21">
        <v>20</v>
      </c>
      <c r="G3">
        <v>3</v>
      </c>
      <c r="H3" s="20">
        <v>85</v>
      </c>
    </row>
    <row r="4" spans="3:8" x14ac:dyDescent="0.35">
      <c r="C4" t="s">
        <v>5</v>
      </c>
      <c r="D4" t="s">
        <v>6</v>
      </c>
      <c r="E4" s="21">
        <v>25</v>
      </c>
      <c r="G4">
        <v>11</v>
      </c>
      <c r="H4" s="20">
        <v>95</v>
      </c>
    </row>
    <row r="5" spans="3:8" x14ac:dyDescent="0.35">
      <c r="C5" t="s">
        <v>7</v>
      </c>
      <c r="D5" t="s">
        <v>8</v>
      </c>
      <c r="E5" s="21">
        <v>27.5</v>
      </c>
      <c r="G5">
        <v>21</v>
      </c>
      <c r="H5" s="20">
        <v>110</v>
      </c>
    </row>
    <row r="6" spans="3:8" x14ac:dyDescent="0.35">
      <c r="C6" t="s">
        <v>9</v>
      </c>
      <c r="D6" t="s">
        <v>10</v>
      </c>
      <c r="E6" s="21">
        <v>20</v>
      </c>
      <c r="G6">
        <v>36</v>
      </c>
      <c r="H6" s="20">
        <v>120</v>
      </c>
    </row>
    <row r="7" spans="3:8" x14ac:dyDescent="0.35">
      <c r="C7" t="s">
        <v>11</v>
      </c>
      <c r="D7" t="s">
        <v>12</v>
      </c>
      <c r="E7" s="21">
        <v>22</v>
      </c>
      <c r="G7">
        <v>9999</v>
      </c>
    </row>
    <row r="8" spans="3:8" x14ac:dyDescent="0.35">
      <c r="C8" t="s">
        <v>13</v>
      </c>
      <c r="D8" t="s">
        <v>14</v>
      </c>
      <c r="E8" s="21">
        <v>35</v>
      </c>
    </row>
    <row r="9" spans="3:8" x14ac:dyDescent="0.35">
      <c r="C9" t="s">
        <v>15</v>
      </c>
      <c r="D9" t="s">
        <v>16</v>
      </c>
      <c r="E9" s="21">
        <v>41</v>
      </c>
    </row>
    <row r="10" spans="3:8" x14ac:dyDescent="0.35">
      <c r="C10" t="s">
        <v>17</v>
      </c>
      <c r="D10" t="s">
        <v>18</v>
      </c>
      <c r="E10" s="21">
        <v>20</v>
      </c>
    </row>
    <row r="11" spans="3:8" x14ac:dyDescent="0.35">
      <c r="C11" t="s">
        <v>19</v>
      </c>
      <c r="D11" t="s">
        <v>20</v>
      </c>
      <c r="E11" s="21"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0"/>
  <sheetViews>
    <sheetView workbookViewId="0"/>
  </sheetViews>
  <sheetFormatPr defaultRowHeight="14.5" x14ac:dyDescent="0.35"/>
  <cols>
    <col min="2" max="2" width="13.26953125" bestFit="1" customWidth="1"/>
    <col min="3" max="3" width="15.1796875" bestFit="1" customWidth="1"/>
    <col min="5" max="5" width="13.7265625" bestFit="1" customWidth="1"/>
    <col min="6" max="6" width="15.1796875" bestFit="1" customWidth="1"/>
    <col min="7" max="7" width="15" bestFit="1" customWidth="1"/>
    <col min="8" max="8" width="9.453125" bestFit="1" customWidth="1"/>
    <col min="9" max="9" width="10.7265625" customWidth="1"/>
  </cols>
  <sheetData>
    <row r="1" spans="1:9" ht="28.5" x14ac:dyDescent="0.65">
      <c r="A1" s="5" t="s">
        <v>49</v>
      </c>
    </row>
    <row r="3" spans="1:9" ht="21" x14ac:dyDescent="0.5">
      <c r="A3" s="3" t="s">
        <v>50</v>
      </c>
      <c r="H3" s="1" t="s">
        <v>56</v>
      </c>
      <c r="I3" s="4">
        <f ca="1">TODAY()</f>
        <v>43485</v>
      </c>
    </row>
    <row r="5" spans="1:9" x14ac:dyDescent="0.35">
      <c r="A5" s="1" t="s">
        <v>33</v>
      </c>
      <c r="B5" s="1" t="s">
        <v>54</v>
      </c>
      <c r="C5" s="1" t="s">
        <v>22</v>
      </c>
      <c r="D5" s="1" t="s">
        <v>51</v>
      </c>
      <c r="E5" s="1" t="s">
        <v>57</v>
      </c>
      <c r="F5" s="1" t="s">
        <v>115</v>
      </c>
      <c r="G5" s="1" t="s">
        <v>58</v>
      </c>
      <c r="H5" s="1" t="s">
        <v>52</v>
      </c>
      <c r="I5" s="1"/>
    </row>
    <row r="6" spans="1:9" x14ac:dyDescent="0.35">
      <c r="A6" t="s">
        <v>7</v>
      </c>
      <c r="B6" t="str">
        <f>VLOOKUP(A6,'Parameters 4.2'!$C$2:$E$11,2,FALSE)</f>
        <v>40' FLAT RACK</v>
      </c>
      <c r="C6" s="20">
        <f>VLOOKUP(A6,'Parameters 4.2'!$C$2:$E$11,3,FALSE)</f>
        <v>27.5</v>
      </c>
      <c r="D6">
        <v>3</v>
      </c>
      <c r="E6" s="20">
        <f>C6*D6</f>
        <v>82.5</v>
      </c>
      <c r="F6">
        <v>7</v>
      </c>
    </row>
    <row r="7" spans="1:9" x14ac:dyDescent="0.35">
      <c r="A7" t="s">
        <v>11</v>
      </c>
      <c r="B7" t="str">
        <f>VLOOKUP(A7,'Parameters 4.2'!$C$2:$E$11,2,FALSE)</f>
        <v>40' OPEN TOP</v>
      </c>
      <c r="C7" s="20">
        <f>VLOOKUP(A7,'Parameters 4.2'!$C$2:$E$11,3,FALSE)</f>
        <v>22</v>
      </c>
      <c r="D7">
        <v>5</v>
      </c>
      <c r="E7" s="20">
        <f t="shared" ref="E7:E8" si="0">C7*D7</f>
        <v>110</v>
      </c>
      <c r="F7">
        <v>2</v>
      </c>
    </row>
    <row r="8" spans="1:9" x14ac:dyDescent="0.35">
      <c r="A8" t="s">
        <v>13</v>
      </c>
      <c r="B8" t="str">
        <f>VLOOKUP(A8,'Parameters 4.2'!$C$2:$E$11,2,FALSE)</f>
        <v>20' REEFER</v>
      </c>
      <c r="C8" s="20">
        <f>VLOOKUP(A8,'Parameters 4.2'!$C$2:$E$11,3,FALSE)</f>
        <v>35</v>
      </c>
      <c r="D8">
        <v>2</v>
      </c>
      <c r="E8" s="20">
        <f t="shared" si="0"/>
        <v>70</v>
      </c>
      <c r="F8">
        <v>23</v>
      </c>
    </row>
    <row r="10" spans="1:9" x14ac:dyDescent="0.35">
      <c r="F10" s="1"/>
      <c r="G10" s="1" t="s">
        <v>59</v>
      </c>
      <c r="H10" s="21">
        <f>SUM(H6:H9)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F5"/>
  <sheetViews>
    <sheetView workbookViewId="0"/>
  </sheetViews>
  <sheetFormatPr defaultRowHeight="14.5" x14ac:dyDescent="0.35"/>
  <cols>
    <col min="2" max="2" width="11" bestFit="1" customWidth="1"/>
    <col min="3" max="5" width="9.1796875" customWidth="1"/>
    <col min="6" max="6" width="9" customWidth="1"/>
  </cols>
  <sheetData>
    <row r="3" spans="2:6" x14ac:dyDescent="0.35">
      <c r="B3" s="11" t="s">
        <v>36</v>
      </c>
      <c r="C3" s="12" t="s">
        <v>24</v>
      </c>
      <c r="D3" s="12" t="s">
        <v>25</v>
      </c>
      <c r="E3" s="12" t="s">
        <v>26</v>
      </c>
      <c r="F3" s="12" t="s">
        <v>28</v>
      </c>
    </row>
    <row r="4" spans="2:6" x14ac:dyDescent="0.35">
      <c r="B4" s="11" t="s">
        <v>37</v>
      </c>
      <c r="C4" s="8">
        <v>0.995</v>
      </c>
      <c r="D4" s="8">
        <v>0.97</v>
      </c>
      <c r="E4" s="8">
        <v>0.95</v>
      </c>
      <c r="F4" s="8">
        <v>0.8</v>
      </c>
    </row>
    <row r="5" spans="2:6" x14ac:dyDescent="0.35">
      <c r="B5" s="11" t="s">
        <v>116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1"/>
  <sheetViews>
    <sheetView workbookViewId="0"/>
  </sheetViews>
  <sheetFormatPr defaultRowHeight="14.5" x14ac:dyDescent="0.35"/>
  <cols>
    <col min="1" max="1" width="8.81640625" style="7" bestFit="1" customWidth="1"/>
    <col min="2" max="2" width="40.1796875" bestFit="1" customWidth="1"/>
    <col min="3" max="3" width="12.81640625" bestFit="1" customWidth="1"/>
    <col min="4" max="4" width="9.1796875" style="9"/>
    <col min="5" max="5" width="10.26953125" bestFit="1" customWidth="1"/>
  </cols>
  <sheetData>
    <row r="1" spans="1:6" x14ac:dyDescent="0.35">
      <c r="A1" s="6" t="s">
        <v>61</v>
      </c>
      <c r="B1" s="1" t="s">
        <v>54</v>
      </c>
      <c r="C1" s="1" t="s">
        <v>62</v>
      </c>
      <c r="D1" s="10" t="s">
        <v>27</v>
      </c>
      <c r="E1" s="1" t="s">
        <v>63</v>
      </c>
      <c r="F1" s="1" t="s">
        <v>116</v>
      </c>
    </row>
    <row r="2" spans="1:6" x14ac:dyDescent="0.35">
      <c r="A2" s="7">
        <v>129788</v>
      </c>
      <c r="B2" t="s">
        <v>65</v>
      </c>
      <c r="C2">
        <v>39</v>
      </c>
      <c r="D2" s="9" t="s">
        <v>26</v>
      </c>
    </row>
    <row r="3" spans="1:6" x14ac:dyDescent="0.35">
      <c r="A3" s="7">
        <v>129762</v>
      </c>
      <c r="B3" t="s">
        <v>64</v>
      </c>
      <c r="C3">
        <v>17</v>
      </c>
      <c r="D3" s="9" t="s">
        <v>26</v>
      </c>
    </row>
    <row r="4" spans="1:6" x14ac:dyDescent="0.35">
      <c r="A4" s="7">
        <v>121840</v>
      </c>
      <c r="B4" t="s">
        <v>66</v>
      </c>
      <c r="C4">
        <v>5</v>
      </c>
      <c r="D4" s="9" t="s">
        <v>26</v>
      </c>
    </row>
    <row r="5" spans="1:6" x14ac:dyDescent="0.35">
      <c r="A5" s="7">
        <v>121124</v>
      </c>
      <c r="B5" t="s">
        <v>67</v>
      </c>
      <c r="C5">
        <v>53</v>
      </c>
      <c r="D5" s="9" t="s">
        <v>26</v>
      </c>
    </row>
    <row r="6" spans="1:6" x14ac:dyDescent="0.35">
      <c r="A6" s="7">
        <v>121118</v>
      </c>
      <c r="B6" t="s">
        <v>68</v>
      </c>
      <c r="C6">
        <v>221</v>
      </c>
      <c r="D6" s="9" t="s">
        <v>25</v>
      </c>
    </row>
    <row r="7" spans="1:6" x14ac:dyDescent="0.35">
      <c r="A7" s="7">
        <v>121115</v>
      </c>
      <c r="B7" t="s">
        <v>69</v>
      </c>
      <c r="C7">
        <v>31</v>
      </c>
      <c r="D7" s="9" t="s">
        <v>26</v>
      </c>
    </row>
    <row r="8" spans="1:6" x14ac:dyDescent="0.35">
      <c r="A8" s="7">
        <v>129784</v>
      </c>
      <c r="B8" t="s">
        <v>70</v>
      </c>
      <c r="C8">
        <v>158</v>
      </c>
      <c r="D8" s="9" t="s">
        <v>25</v>
      </c>
    </row>
    <row r="9" spans="1:6" x14ac:dyDescent="0.35">
      <c r="A9" s="7">
        <v>124446</v>
      </c>
      <c r="B9" t="s">
        <v>71</v>
      </c>
      <c r="C9">
        <v>1</v>
      </c>
      <c r="D9" s="9" t="s">
        <v>26</v>
      </c>
    </row>
    <row r="10" spans="1:6" x14ac:dyDescent="0.35">
      <c r="A10" s="7">
        <v>124460</v>
      </c>
      <c r="B10" t="s">
        <v>72</v>
      </c>
      <c r="C10">
        <v>45</v>
      </c>
      <c r="D10" s="9" t="s">
        <v>26</v>
      </c>
    </row>
    <row r="11" spans="1:6" x14ac:dyDescent="0.35">
      <c r="A11" s="7">
        <v>124450</v>
      </c>
      <c r="B11" t="s">
        <v>73</v>
      </c>
      <c r="C11">
        <v>47</v>
      </c>
      <c r="D11" s="9" t="s">
        <v>26</v>
      </c>
    </row>
    <row r="12" spans="1:6" x14ac:dyDescent="0.35">
      <c r="A12" s="7">
        <v>122849</v>
      </c>
      <c r="B12" t="s">
        <v>74</v>
      </c>
      <c r="C12">
        <v>284</v>
      </c>
      <c r="D12" s="9" t="s">
        <v>24</v>
      </c>
    </row>
    <row r="13" spans="1:6" x14ac:dyDescent="0.35">
      <c r="A13" s="7">
        <v>122835</v>
      </c>
      <c r="B13" t="s">
        <v>75</v>
      </c>
      <c r="C13">
        <v>458</v>
      </c>
      <c r="D13" s="9" t="s">
        <v>24</v>
      </c>
    </row>
    <row r="14" spans="1:6" x14ac:dyDescent="0.35">
      <c r="A14" s="7">
        <v>122638</v>
      </c>
      <c r="B14" t="s">
        <v>76</v>
      </c>
      <c r="C14">
        <v>65</v>
      </c>
      <c r="D14" s="9" t="s">
        <v>26</v>
      </c>
    </row>
    <row r="15" spans="1:6" x14ac:dyDescent="0.35">
      <c r="A15" s="7">
        <v>122650</v>
      </c>
      <c r="B15" t="s">
        <v>77</v>
      </c>
      <c r="C15">
        <v>1061</v>
      </c>
      <c r="D15" s="9" t="s">
        <v>24</v>
      </c>
    </row>
    <row r="16" spans="1:6" x14ac:dyDescent="0.35">
      <c r="A16" s="7">
        <v>122635</v>
      </c>
      <c r="B16" t="s">
        <v>78</v>
      </c>
      <c r="C16">
        <v>1692</v>
      </c>
      <c r="D16" s="9" t="s">
        <v>24</v>
      </c>
    </row>
    <row r="17" spans="1:4" x14ac:dyDescent="0.35">
      <c r="A17" s="7">
        <v>122251</v>
      </c>
      <c r="B17" t="s">
        <v>79</v>
      </c>
      <c r="C17">
        <v>28</v>
      </c>
      <c r="D17" s="9" t="s">
        <v>26</v>
      </c>
    </row>
    <row r="18" spans="1:4" x14ac:dyDescent="0.35">
      <c r="A18" s="7">
        <v>122239</v>
      </c>
      <c r="B18" t="s">
        <v>92</v>
      </c>
      <c r="C18">
        <v>55</v>
      </c>
      <c r="D18" s="9" t="s">
        <v>26</v>
      </c>
    </row>
    <row r="19" spans="1:4" x14ac:dyDescent="0.35">
      <c r="A19" s="7">
        <v>122227</v>
      </c>
      <c r="B19" t="s">
        <v>93</v>
      </c>
      <c r="C19">
        <v>19</v>
      </c>
      <c r="D19" s="9" t="s">
        <v>26</v>
      </c>
    </row>
    <row r="20" spans="1:4" x14ac:dyDescent="0.35">
      <c r="A20" s="7">
        <v>122245</v>
      </c>
      <c r="B20" t="s">
        <v>80</v>
      </c>
      <c r="C20">
        <v>29</v>
      </c>
      <c r="D20" s="9" t="s">
        <v>26</v>
      </c>
    </row>
    <row r="21" spans="1:4" x14ac:dyDescent="0.35">
      <c r="A21" s="7">
        <v>122238</v>
      </c>
      <c r="B21" t="s">
        <v>81</v>
      </c>
      <c r="C21">
        <v>230</v>
      </c>
      <c r="D21" s="9" t="s">
        <v>24</v>
      </c>
    </row>
    <row r="22" spans="1:4" x14ac:dyDescent="0.35">
      <c r="A22" s="7">
        <v>122235</v>
      </c>
      <c r="B22" t="s">
        <v>82</v>
      </c>
      <c r="C22">
        <v>116</v>
      </c>
      <c r="D22" s="9" t="s">
        <v>25</v>
      </c>
    </row>
    <row r="23" spans="1:4" x14ac:dyDescent="0.35">
      <c r="A23" s="7">
        <v>122234</v>
      </c>
      <c r="B23" t="s">
        <v>83</v>
      </c>
      <c r="C23">
        <v>256</v>
      </c>
      <c r="D23" s="9" t="s">
        <v>24</v>
      </c>
    </row>
    <row r="24" spans="1:4" x14ac:dyDescent="0.35">
      <c r="A24" s="7">
        <v>122232</v>
      </c>
      <c r="B24" t="s">
        <v>84</v>
      </c>
      <c r="C24">
        <v>498</v>
      </c>
      <c r="D24" s="9" t="s">
        <v>24</v>
      </c>
    </row>
    <row r="25" spans="1:4" x14ac:dyDescent="0.35">
      <c r="A25" s="7">
        <v>122226</v>
      </c>
      <c r="B25" t="s">
        <v>85</v>
      </c>
      <c r="C25">
        <v>301</v>
      </c>
      <c r="D25" s="9" t="s">
        <v>24</v>
      </c>
    </row>
    <row r="26" spans="1:4" x14ac:dyDescent="0.35">
      <c r="A26" s="7">
        <v>121836</v>
      </c>
      <c r="B26" t="s">
        <v>94</v>
      </c>
      <c r="C26">
        <v>7</v>
      </c>
      <c r="D26" s="9" t="s">
        <v>26</v>
      </c>
    </row>
    <row r="27" spans="1:4" x14ac:dyDescent="0.35">
      <c r="A27" s="7">
        <v>121526</v>
      </c>
      <c r="B27" t="s">
        <v>86</v>
      </c>
      <c r="C27">
        <v>166</v>
      </c>
      <c r="D27" s="9" t="s">
        <v>25</v>
      </c>
    </row>
    <row r="28" spans="1:4" x14ac:dyDescent="0.35">
      <c r="A28" s="7">
        <v>121520</v>
      </c>
      <c r="B28" t="s">
        <v>87</v>
      </c>
      <c r="C28">
        <v>136</v>
      </c>
      <c r="D28" s="9" t="s">
        <v>25</v>
      </c>
    </row>
    <row r="29" spans="1:4" x14ac:dyDescent="0.35">
      <c r="A29" s="7">
        <v>121845</v>
      </c>
      <c r="B29" t="s">
        <v>88</v>
      </c>
      <c r="C29">
        <v>41</v>
      </c>
      <c r="D29" s="9" t="s">
        <v>26</v>
      </c>
    </row>
    <row r="30" spans="1:4" x14ac:dyDescent="0.35">
      <c r="A30" s="7">
        <v>121835</v>
      </c>
      <c r="B30" t="s">
        <v>89</v>
      </c>
      <c r="C30">
        <v>129</v>
      </c>
      <c r="D30" s="9" t="s">
        <v>25</v>
      </c>
    </row>
    <row r="31" spans="1:4" x14ac:dyDescent="0.35">
      <c r="A31" s="7">
        <v>121830</v>
      </c>
      <c r="B31" t="s">
        <v>90</v>
      </c>
      <c r="C31">
        <v>110</v>
      </c>
      <c r="D31" s="9" t="s">
        <v>25</v>
      </c>
    </row>
    <row r="32" spans="1:4" x14ac:dyDescent="0.35">
      <c r="A32" s="7">
        <v>121827</v>
      </c>
      <c r="B32" t="s">
        <v>91</v>
      </c>
      <c r="C32">
        <v>630</v>
      </c>
      <c r="D32" s="9" t="s">
        <v>24</v>
      </c>
    </row>
    <row r="33" spans="1:4" x14ac:dyDescent="0.35">
      <c r="A33" s="7">
        <v>122651</v>
      </c>
      <c r="B33" t="s">
        <v>95</v>
      </c>
      <c r="C33">
        <v>91</v>
      </c>
      <c r="D33" s="9" t="s">
        <v>25</v>
      </c>
    </row>
    <row r="34" spans="1:4" x14ac:dyDescent="0.35">
      <c r="A34" s="7">
        <v>122636</v>
      </c>
      <c r="B34" t="s">
        <v>96</v>
      </c>
      <c r="C34">
        <v>136</v>
      </c>
      <c r="D34" s="9" t="s">
        <v>25</v>
      </c>
    </row>
    <row r="35" spans="1:4" x14ac:dyDescent="0.35">
      <c r="A35" s="7">
        <v>122841</v>
      </c>
      <c r="B35" t="s">
        <v>103</v>
      </c>
      <c r="C35">
        <v>83</v>
      </c>
      <c r="D35" s="9" t="s">
        <v>25</v>
      </c>
    </row>
    <row r="36" spans="1:4" x14ac:dyDescent="0.35">
      <c r="A36" s="7">
        <v>122655</v>
      </c>
      <c r="B36" t="s">
        <v>98</v>
      </c>
      <c r="C36">
        <v>1032</v>
      </c>
      <c r="D36" s="9" t="s">
        <v>24</v>
      </c>
    </row>
    <row r="37" spans="1:4" x14ac:dyDescent="0.35">
      <c r="A37" s="7">
        <v>122639</v>
      </c>
      <c r="B37" t="s">
        <v>97</v>
      </c>
      <c r="C37">
        <v>1448</v>
      </c>
      <c r="D37" s="9" t="s">
        <v>24</v>
      </c>
    </row>
    <row r="38" spans="1:4" x14ac:dyDescent="0.35">
      <c r="A38" s="7">
        <v>129780</v>
      </c>
      <c r="B38" t="s">
        <v>102</v>
      </c>
      <c r="C38">
        <v>0</v>
      </c>
      <c r="D38" s="9" t="s">
        <v>26</v>
      </c>
    </row>
    <row r="39" spans="1:4" x14ac:dyDescent="0.35">
      <c r="A39" s="7">
        <v>129705</v>
      </c>
      <c r="B39" t="s">
        <v>99</v>
      </c>
      <c r="C39">
        <v>13</v>
      </c>
      <c r="D39" s="9" t="s">
        <v>26</v>
      </c>
    </row>
    <row r="40" spans="1:4" x14ac:dyDescent="0.35">
      <c r="A40" s="7">
        <v>129700</v>
      </c>
      <c r="B40" t="s">
        <v>100</v>
      </c>
      <c r="C40">
        <v>2</v>
      </c>
      <c r="D40" s="9" t="s">
        <v>26</v>
      </c>
    </row>
    <row r="41" spans="1:4" x14ac:dyDescent="0.35">
      <c r="A41" s="7">
        <v>129782</v>
      </c>
      <c r="B41" t="s">
        <v>101</v>
      </c>
      <c r="C41">
        <v>142</v>
      </c>
      <c r="D41" s="9" t="s">
        <v>25</v>
      </c>
    </row>
  </sheetData>
  <sortState ref="A2:D41">
    <sortCondition descending="1" ref="B2:B4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1"/>
  <sheetViews>
    <sheetView workbookViewId="0"/>
  </sheetViews>
  <sheetFormatPr defaultRowHeight="14.5" x14ac:dyDescent="0.35"/>
  <cols>
    <col min="1" max="3" width="9.453125" bestFit="1" customWidth="1"/>
    <col min="5" max="5" width="8.26953125" customWidth="1"/>
    <col min="6" max="6" width="10.26953125" bestFit="1" customWidth="1"/>
  </cols>
  <sheetData>
    <row r="1" spans="1:6" x14ac:dyDescent="0.35">
      <c r="A1" s="10" t="s">
        <v>104</v>
      </c>
      <c r="B1" s="10" t="s">
        <v>104</v>
      </c>
      <c r="C1" s="10" t="s">
        <v>104</v>
      </c>
    </row>
    <row r="2" spans="1:6" x14ac:dyDescent="0.35">
      <c r="A2" s="13">
        <v>43664</v>
      </c>
      <c r="B2" s="13">
        <v>43665</v>
      </c>
      <c r="C2" s="13">
        <v>43666</v>
      </c>
      <c r="E2" s="14" t="s">
        <v>105</v>
      </c>
      <c r="F2" s="14" t="s">
        <v>106</v>
      </c>
    </row>
    <row r="3" spans="1:6" x14ac:dyDescent="0.35">
      <c r="A3" s="15">
        <v>55</v>
      </c>
      <c r="B3">
        <v>235</v>
      </c>
      <c r="C3">
        <v>101</v>
      </c>
      <c r="E3">
        <v>20</v>
      </c>
    </row>
    <row r="4" spans="1:6" x14ac:dyDescent="0.35">
      <c r="A4">
        <v>216</v>
      </c>
      <c r="B4">
        <v>249</v>
      </c>
      <c r="C4">
        <v>169</v>
      </c>
      <c r="E4">
        <v>30</v>
      </c>
    </row>
    <row r="5" spans="1:6" x14ac:dyDescent="0.35">
      <c r="A5">
        <v>252</v>
      </c>
      <c r="B5">
        <v>123</v>
      </c>
      <c r="C5">
        <v>200</v>
      </c>
      <c r="E5">
        <v>40</v>
      </c>
    </row>
    <row r="6" spans="1:6" x14ac:dyDescent="0.35">
      <c r="A6">
        <v>180</v>
      </c>
      <c r="B6">
        <v>323</v>
      </c>
      <c r="C6">
        <v>147</v>
      </c>
      <c r="E6">
        <v>50</v>
      </c>
    </row>
    <row r="7" spans="1:6" x14ac:dyDescent="0.35">
      <c r="A7">
        <v>248</v>
      </c>
      <c r="B7">
        <v>19</v>
      </c>
      <c r="C7">
        <v>391</v>
      </c>
      <c r="E7">
        <v>60</v>
      </c>
    </row>
    <row r="8" spans="1:6" x14ac:dyDescent="0.35">
      <c r="A8">
        <v>385</v>
      </c>
      <c r="B8">
        <v>129</v>
      </c>
      <c r="C8">
        <v>239</v>
      </c>
      <c r="E8">
        <v>70</v>
      </c>
    </row>
    <row r="9" spans="1:6" x14ac:dyDescent="0.35">
      <c r="A9">
        <v>128</v>
      </c>
      <c r="B9">
        <v>158</v>
      </c>
      <c r="C9">
        <v>197</v>
      </c>
      <c r="E9">
        <v>80</v>
      </c>
    </row>
    <row r="10" spans="1:6" x14ac:dyDescent="0.35">
      <c r="A10">
        <v>358</v>
      </c>
      <c r="B10">
        <v>79</v>
      </c>
      <c r="C10">
        <v>368</v>
      </c>
      <c r="E10">
        <v>90</v>
      </c>
    </row>
    <row r="11" spans="1:6" x14ac:dyDescent="0.35">
      <c r="A11">
        <v>154</v>
      </c>
      <c r="B11">
        <v>206</v>
      </c>
      <c r="C11">
        <v>130</v>
      </c>
      <c r="E11">
        <v>100</v>
      </c>
    </row>
    <row r="12" spans="1:6" x14ac:dyDescent="0.35">
      <c r="A12">
        <v>140</v>
      </c>
      <c r="B12">
        <v>273</v>
      </c>
      <c r="C12">
        <v>140</v>
      </c>
      <c r="E12">
        <v>110</v>
      </c>
    </row>
    <row r="13" spans="1:6" x14ac:dyDescent="0.35">
      <c r="A13">
        <v>382</v>
      </c>
      <c r="B13">
        <v>390</v>
      </c>
      <c r="C13">
        <v>396</v>
      </c>
      <c r="E13">
        <v>120</v>
      </c>
    </row>
    <row r="14" spans="1:6" x14ac:dyDescent="0.35">
      <c r="A14">
        <v>117</v>
      </c>
      <c r="B14">
        <v>291</v>
      </c>
      <c r="C14">
        <v>384</v>
      </c>
      <c r="E14">
        <v>130</v>
      </c>
    </row>
    <row r="15" spans="1:6" x14ac:dyDescent="0.35">
      <c r="A15">
        <v>305</v>
      </c>
      <c r="B15">
        <v>69</v>
      </c>
      <c r="C15">
        <v>215</v>
      </c>
      <c r="E15">
        <v>140</v>
      </c>
    </row>
    <row r="16" spans="1:6" x14ac:dyDescent="0.35">
      <c r="A16">
        <v>122</v>
      </c>
      <c r="B16">
        <v>343</v>
      </c>
      <c r="C16">
        <v>293</v>
      </c>
      <c r="E16">
        <v>150</v>
      </c>
    </row>
    <row r="17" spans="1:5" x14ac:dyDescent="0.35">
      <c r="A17">
        <v>98</v>
      </c>
      <c r="B17">
        <v>228</v>
      </c>
      <c r="C17">
        <v>58</v>
      </c>
      <c r="E17">
        <v>160</v>
      </c>
    </row>
    <row r="18" spans="1:5" x14ac:dyDescent="0.35">
      <c r="A18">
        <v>264</v>
      </c>
      <c r="B18">
        <v>19</v>
      </c>
      <c r="C18">
        <v>173</v>
      </c>
      <c r="E18">
        <v>170</v>
      </c>
    </row>
    <row r="19" spans="1:5" x14ac:dyDescent="0.35">
      <c r="A19">
        <v>88</v>
      </c>
      <c r="B19">
        <v>349</v>
      </c>
      <c r="C19">
        <v>367</v>
      </c>
      <c r="E19">
        <v>180</v>
      </c>
    </row>
    <row r="20" spans="1:5" x14ac:dyDescent="0.35">
      <c r="A20">
        <v>100</v>
      </c>
      <c r="B20">
        <v>84</v>
      </c>
      <c r="C20">
        <v>266</v>
      </c>
      <c r="E20">
        <v>190</v>
      </c>
    </row>
    <row r="21" spans="1:5" x14ac:dyDescent="0.35">
      <c r="A21">
        <v>209</v>
      </c>
      <c r="B21">
        <v>200</v>
      </c>
      <c r="C21">
        <v>271</v>
      </c>
      <c r="E21">
        <v>200</v>
      </c>
    </row>
    <row r="22" spans="1:5" x14ac:dyDescent="0.35">
      <c r="A22">
        <v>33</v>
      </c>
      <c r="B22">
        <v>234</v>
      </c>
      <c r="C22">
        <v>261</v>
      </c>
      <c r="E22">
        <v>210</v>
      </c>
    </row>
    <row r="23" spans="1:5" x14ac:dyDescent="0.35">
      <c r="A23">
        <v>89</v>
      </c>
      <c r="B23">
        <v>274</v>
      </c>
      <c r="C23">
        <v>170</v>
      </c>
      <c r="E23">
        <v>220</v>
      </c>
    </row>
    <row r="24" spans="1:5" x14ac:dyDescent="0.35">
      <c r="A24">
        <v>384</v>
      </c>
      <c r="B24">
        <v>81</v>
      </c>
      <c r="C24">
        <v>390</v>
      </c>
      <c r="E24">
        <v>230</v>
      </c>
    </row>
    <row r="25" spans="1:5" x14ac:dyDescent="0.35">
      <c r="A25">
        <v>99</v>
      </c>
      <c r="B25">
        <v>134</v>
      </c>
      <c r="C25">
        <v>22</v>
      </c>
      <c r="E25">
        <v>240</v>
      </c>
    </row>
    <row r="26" spans="1:5" x14ac:dyDescent="0.35">
      <c r="A26">
        <v>18</v>
      </c>
      <c r="B26">
        <v>187</v>
      </c>
      <c r="C26">
        <v>81</v>
      </c>
      <c r="E26">
        <v>250</v>
      </c>
    </row>
    <row r="27" spans="1:5" x14ac:dyDescent="0.35">
      <c r="A27">
        <v>388</v>
      </c>
      <c r="B27">
        <v>359</v>
      </c>
      <c r="C27">
        <v>398</v>
      </c>
      <c r="E27">
        <v>260</v>
      </c>
    </row>
    <row r="28" spans="1:5" x14ac:dyDescent="0.35">
      <c r="A28">
        <v>160</v>
      </c>
      <c r="B28">
        <v>21</v>
      </c>
      <c r="C28">
        <v>48</v>
      </c>
      <c r="E28">
        <v>270</v>
      </c>
    </row>
    <row r="29" spans="1:5" x14ac:dyDescent="0.35">
      <c r="A29">
        <v>307</v>
      </c>
      <c r="B29">
        <v>358</v>
      </c>
      <c r="C29">
        <v>42</v>
      </c>
      <c r="E29">
        <v>280</v>
      </c>
    </row>
    <row r="30" spans="1:5" x14ac:dyDescent="0.35">
      <c r="A30">
        <v>247</v>
      </c>
      <c r="B30">
        <v>29</v>
      </c>
      <c r="C30">
        <v>296</v>
      </c>
      <c r="E30">
        <v>290</v>
      </c>
    </row>
    <row r="31" spans="1:5" x14ac:dyDescent="0.35">
      <c r="A31">
        <v>331</v>
      </c>
      <c r="B31">
        <v>11</v>
      </c>
      <c r="C31">
        <v>16</v>
      </c>
      <c r="E31">
        <v>300</v>
      </c>
    </row>
    <row r="32" spans="1:5" x14ac:dyDescent="0.35">
      <c r="A32">
        <v>239</v>
      </c>
      <c r="B32">
        <v>282</v>
      </c>
      <c r="C32">
        <v>348</v>
      </c>
      <c r="E32">
        <v>310</v>
      </c>
    </row>
    <row r="33" spans="1:5" x14ac:dyDescent="0.35">
      <c r="A33">
        <v>57</v>
      </c>
      <c r="B33">
        <v>350</v>
      </c>
      <c r="C33">
        <v>348</v>
      </c>
      <c r="E33">
        <v>320</v>
      </c>
    </row>
    <row r="34" spans="1:5" x14ac:dyDescent="0.35">
      <c r="A34">
        <v>396</v>
      </c>
      <c r="B34">
        <v>343</v>
      </c>
      <c r="C34">
        <v>176</v>
      </c>
      <c r="E34">
        <v>330</v>
      </c>
    </row>
    <row r="35" spans="1:5" x14ac:dyDescent="0.35">
      <c r="E35">
        <v>340</v>
      </c>
    </row>
    <row r="36" spans="1:5" x14ac:dyDescent="0.35">
      <c r="E36">
        <v>350</v>
      </c>
    </row>
    <row r="37" spans="1:5" x14ac:dyDescent="0.35">
      <c r="E37">
        <v>360</v>
      </c>
    </row>
    <row r="38" spans="1:5" x14ac:dyDescent="0.35">
      <c r="E38">
        <v>370</v>
      </c>
    </row>
    <row r="39" spans="1:5" x14ac:dyDescent="0.35">
      <c r="E39">
        <v>380</v>
      </c>
    </row>
    <row r="40" spans="1:5" x14ac:dyDescent="0.35">
      <c r="E40">
        <v>390</v>
      </c>
    </row>
    <row r="41" spans="1:5" x14ac:dyDescent="0.35">
      <c r="E41">
        <v>400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4"/>
  <sheetViews>
    <sheetView workbookViewId="0"/>
  </sheetViews>
  <sheetFormatPr defaultRowHeight="15" customHeight="1" x14ac:dyDescent="0.35"/>
  <cols>
    <col min="5" max="5" width="9.1796875" customWidth="1"/>
  </cols>
  <sheetData>
    <row r="1" spans="1:14" ht="15" customHeight="1" x14ac:dyDescent="0.35">
      <c r="A1" s="1" t="s">
        <v>107</v>
      </c>
      <c r="B1" s="16">
        <v>2006</v>
      </c>
      <c r="C1" s="16">
        <v>2007</v>
      </c>
      <c r="D1" s="16">
        <v>2008</v>
      </c>
      <c r="E1" s="16">
        <v>2009</v>
      </c>
      <c r="F1" s="16">
        <v>2010</v>
      </c>
      <c r="G1" s="16">
        <v>2011</v>
      </c>
      <c r="H1" s="16">
        <v>2012</v>
      </c>
      <c r="I1" s="16">
        <v>2013</v>
      </c>
      <c r="J1" s="16">
        <v>2014</v>
      </c>
      <c r="K1" s="16">
        <v>2015</v>
      </c>
      <c r="L1" s="16">
        <v>2016</v>
      </c>
      <c r="M1" s="16">
        <v>2017</v>
      </c>
      <c r="N1" s="16">
        <v>2018</v>
      </c>
    </row>
    <row r="2" spans="1:14" ht="15" customHeight="1" x14ac:dyDescent="0.35">
      <c r="A2" s="19" t="s">
        <v>38</v>
      </c>
      <c r="B2" s="16">
        <v>2</v>
      </c>
      <c r="C2" s="16">
        <v>3</v>
      </c>
      <c r="D2" s="16">
        <v>4</v>
      </c>
      <c r="E2" s="16">
        <v>5</v>
      </c>
      <c r="F2" s="16">
        <v>6</v>
      </c>
      <c r="G2" s="16">
        <v>7</v>
      </c>
      <c r="H2" s="16">
        <v>8</v>
      </c>
      <c r="I2" s="16">
        <v>9</v>
      </c>
      <c r="J2" s="16">
        <v>10</v>
      </c>
      <c r="K2" s="16">
        <v>11</v>
      </c>
      <c r="L2" s="16">
        <v>12</v>
      </c>
      <c r="M2" s="16">
        <v>13</v>
      </c>
      <c r="N2" s="16">
        <v>14</v>
      </c>
    </row>
    <row r="3" spans="1:14" ht="15" customHeight="1" x14ac:dyDescent="0.35">
      <c r="A3" s="18" t="s">
        <v>39</v>
      </c>
      <c r="B3" s="22">
        <v>61.3</v>
      </c>
      <c r="C3" s="22">
        <v>62.7</v>
      </c>
      <c r="D3" s="22">
        <v>64.3</v>
      </c>
      <c r="E3" s="22">
        <v>65.8</v>
      </c>
      <c r="F3" s="22">
        <v>68</v>
      </c>
      <c r="G3" s="22">
        <v>75.7</v>
      </c>
      <c r="H3" s="22">
        <v>76.8</v>
      </c>
      <c r="I3" s="22">
        <v>77.2</v>
      </c>
      <c r="J3" s="22">
        <v>77.8</v>
      </c>
      <c r="K3" s="22">
        <v>79.099999999999994</v>
      </c>
      <c r="L3" s="22">
        <v>79.099999999999994</v>
      </c>
      <c r="M3" s="22">
        <v>83</v>
      </c>
      <c r="N3" s="22">
        <v>83.8</v>
      </c>
    </row>
    <row r="4" spans="1:14" ht="15" customHeight="1" x14ac:dyDescent="0.35">
      <c r="A4" s="18" t="s">
        <v>40</v>
      </c>
      <c r="B4" s="22">
        <v>50.6</v>
      </c>
      <c r="C4" s="22">
        <v>50.6</v>
      </c>
      <c r="D4" s="22">
        <v>50.6</v>
      </c>
      <c r="E4" s="22">
        <v>58.6</v>
      </c>
      <c r="F4" s="22">
        <v>60.1</v>
      </c>
      <c r="G4" s="22">
        <v>61</v>
      </c>
      <c r="H4" s="22">
        <v>66.599999999999994</v>
      </c>
      <c r="I4" s="22">
        <v>72.3</v>
      </c>
      <c r="J4" s="22">
        <v>78.8</v>
      </c>
      <c r="K4" s="22">
        <v>80.400000000000006</v>
      </c>
      <c r="L4" s="22">
        <v>81.7</v>
      </c>
      <c r="M4" s="22">
        <v>83</v>
      </c>
      <c r="N4" s="22">
        <v>84.9</v>
      </c>
    </row>
    <row r="5" spans="1:14" ht="15" customHeight="1" x14ac:dyDescent="0.35">
      <c r="A5" s="18" t="s">
        <v>29</v>
      </c>
      <c r="B5" s="22">
        <v>61.9</v>
      </c>
      <c r="C5" s="22">
        <v>63.2</v>
      </c>
      <c r="D5" s="22">
        <v>64.900000000000006</v>
      </c>
      <c r="E5" s="22">
        <v>66.900000000000006</v>
      </c>
      <c r="F5" s="22">
        <v>69</v>
      </c>
      <c r="G5" s="22">
        <v>75.900000000000006</v>
      </c>
      <c r="H5" s="22">
        <v>77.400000000000006</v>
      </c>
      <c r="I5" s="22">
        <v>78.599999999999994</v>
      </c>
      <c r="J5" s="22">
        <v>79.7</v>
      </c>
      <c r="K5" s="22">
        <v>81</v>
      </c>
      <c r="L5" s="22">
        <v>83.3</v>
      </c>
      <c r="M5" s="22">
        <v>83.6</v>
      </c>
      <c r="N5" s="22">
        <v>85.1</v>
      </c>
    </row>
    <row r="6" spans="1:14" ht="15" customHeight="1" x14ac:dyDescent="0.35">
      <c r="A6" s="18" t="s">
        <v>41</v>
      </c>
      <c r="B6" s="22">
        <v>65</v>
      </c>
      <c r="C6" s="22">
        <v>66.8</v>
      </c>
      <c r="D6" s="22">
        <v>68.099999999999994</v>
      </c>
      <c r="E6" s="22">
        <v>70.3</v>
      </c>
      <c r="F6" s="22">
        <v>72</v>
      </c>
      <c r="G6" s="22">
        <v>73.099999999999994</v>
      </c>
      <c r="H6" s="22">
        <v>74</v>
      </c>
      <c r="I6" s="22">
        <v>75.3</v>
      </c>
      <c r="J6" s="22">
        <v>76.8</v>
      </c>
      <c r="K6" s="22">
        <v>78.5</v>
      </c>
      <c r="L6" s="22">
        <v>78.5</v>
      </c>
      <c r="M6" s="22">
        <v>78.5</v>
      </c>
      <c r="N6" s="22">
        <v>79.2</v>
      </c>
    </row>
    <row r="7" spans="1:14" ht="15" customHeight="1" x14ac:dyDescent="0.35">
      <c r="A7" s="18" t="s">
        <v>42</v>
      </c>
      <c r="B7" s="22">
        <v>53.8</v>
      </c>
      <c r="C7" s="22">
        <v>55.1</v>
      </c>
      <c r="D7" s="22">
        <v>57.3</v>
      </c>
      <c r="E7" s="22">
        <v>59.8</v>
      </c>
      <c r="F7" s="22">
        <v>61.4</v>
      </c>
      <c r="G7" s="22">
        <v>62.5</v>
      </c>
      <c r="H7" s="22">
        <v>63.4</v>
      </c>
      <c r="I7" s="22">
        <v>64</v>
      </c>
      <c r="J7" s="22">
        <v>67.400000000000006</v>
      </c>
      <c r="K7" s="22">
        <v>71.599999999999994</v>
      </c>
      <c r="L7" s="22">
        <v>75.7</v>
      </c>
      <c r="M7" s="22">
        <v>76.599999999999994</v>
      </c>
      <c r="N7" s="22">
        <v>76.599999999999994</v>
      </c>
    </row>
    <row r="8" spans="1:14" ht="15" customHeight="1" x14ac:dyDescent="0.35">
      <c r="A8" s="18" t="s">
        <v>43</v>
      </c>
      <c r="B8" s="22">
        <v>58.6</v>
      </c>
      <c r="C8" s="22">
        <v>59.9</v>
      </c>
      <c r="D8" s="22">
        <v>61.5</v>
      </c>
      <c r="E8" s="22">
        <v>64.3</v>
      </c>
      <c r="F8" s="22">
        <v>76.5</v>
      </c>
      <c r="G8" s="22">
        <v>78.099999999999994</v>
      </c>
      <c r="H8" s="22">
        <v>79</v>
      </c>
      <c r="I8" s="22">
        <v>80.5</v>
      </c>
      <c r="J8" s="22">
        <v>81.400000000000006</v>
      </c>
      <c r="K8" s="22">
        <v>82.7</v>
      </c>
      <c r="L8" s="22">
        <v>82.7</v>
      </c>
      <c r="M8" s="22">
        <v>82.7</v>
      </c>
      <c r="N8" s="22">
        <v>83.8</v>
      </c>
    </row>
    <row r="9" spans="1:14" ht="15" customHeight="1" x14ac:dyDescent="0.35">
      <c r="A9" s="18" t="s">
        <v>44</v>
      </c>
      <c r="B9" s="22">
        <v>61.7</v>
      </c>
      <c r="C9" s="22">
        <v>62.9</v>
      </c>
      <c r="D9" s="22">
        <v>64</v>
      </c>
      <c r="E9" s="22">
        <v>65.2</v>
      </c>
      <c r="F9" s="22">
        <v>68.599999999999994</v>
      </c>
      <c r="G9" s="22">
        <v>71.7</v>
      </c>
      <c r="H9" s="22">
        <v>71.7</v>
      </c>
      <c r="I9" s="22">
        <v>71.7</v>
      </c>
      <c r="J9" s="22">
        <v>72.599999999999994</v>
      </c>
      <c r="K9" s="22">
        <v>72.599999999999994</v>
      </c>
      <c r="L9" s="22">
        <v>72.599999999999994</v>
      </c>
      <c r="M9" s="22">
        <v>72.599999999999994</v>
      </c>
      <c r="N9" s="22">
        <v>72.599999999999994</v>
      </c>
    </row>
    <row r="10" spans="1:14" ht="15" customHeight="1" x14ac:dyDescent="0.35">
      <c r="A10" s="18" t="s">
        <v>45</v>
      </c>
      <c r="B10" s="22">
        <v>52.8</v>
      </c>
      <c r="C10" s="22">
        <v>44.7</v>
      </c>
      <c r="D10" s="22">
        <v>44.7</v>
      </c>
      <c r="E10" s="22">
        <v>42.7</v>
      </c>
      <c r="F10" s="22">
        <v>52.7</v>
      </c>
      <c r="G10" s="22">
        <v>52.7</v>
      </c>
      <c r="H10" s="22">
        <v>52.7</v>
      </c>
      <c r="I10" s="22">
        <v>63.4</v>
      </c>
      <c r="J10" s="22">
        <v>63.9</v>
      </c>
      <c r="K10" s="22">
        <v>67.900000000000006</v>
      </c>
      <c r="L10" s="22">
        <v>67.900000000000006</v>
      </c>
      <c r="M10" s="22">
        <v>67.900000000000006</v>
      </c>
      <c r="N10" s="22">
        <v>67.900000000000006</v>
      </c>
    </row>
    <row r="11" spans="1:14" ht="15" customHeight="1" x14ac:dyDescent="0.35">
      <c r="A11" s="18" t="s">
        <v>47</v>
      </c>
      <c r="B11" s="22">
        <v>58.5</v>
      </c>
      <c r="C11" s="22">
        <v>58.5</v>
      </c>
      <c r="D11" s="22">
        <v>59.7</v>
      </c>
      <c r="E11" s="22">
        <v>61.2</v>
      </c>
      <c r="F11" s="22">
        <v>71.8</v>
      </c>
      <c r="G11" s="22">
        <v>71.8</v>
      </c>
      <c r="H11" s="22">
        <v>72.2</v>
      </c>
      <c r="I11" s="22">
        <v>73.3</v>
      </c>
      <c r="J11" s="22">
        <v>91.8</v>
      </c>
      <c r="K11" s="22">
        <v>95</v>
      </c>
      <c r="L11" s="22">
        <v>95</v>
      </c>
      <c r="M11" s="22">
        <v>95</v>
      </c>
      <c r="N11" s="22">
        <v>95</v>
      </c>
    </row>
    <row r="12" spans="1:14" ht="15" customHeight="1" x14ac:dyDescent="0.35">
      <c r="A12" s="18" t="s">
        <v>46</v>
      </c>
      <c r="B12" s="22">
        <v>62.2</v>
      </c>
      <c r="C12" s="22">
        <v>63.6</v>
      </c>
      <c r="D12" s="22">
        <v>65.2</v>
      </c>
      <c r="E12" s="22">
        <v>66.7</v>
      </c>
      <c r="F12" s="22">
        <v>69.3</v>
      </c>
      <c r="G12" s="22">
        <v>69.3</v>
      </c>
      <c r="H12" s="22">
        <v>69.3</v>
      </c>
      <c r="I12" s="22">
        <v>69.3</v>
      </c>
      <c r="J12" s="22">
        <v>69.3</v>
      </c>
      <c r="K12" s="22">
        <v>69.3</v>
      </c>
      <c r="L12" s="22">
        <v>69.3</v>
      </c>
      <c r="M12" s="22">
        <v>69.3</v>
      </c>
      <c r="N12" s="22">
        <v>78.3</v>
      </c>
    </row>
    <row r="13" spans="1:14" ht="15" customHeight="1" x14ac:dyDescent="0.35">
      <c r="A13" s="18" t="s">
        <v>30</v>
      </c>
      <c r="B13" s="22">
        <v>58.4</v>
      </c>
      <c r="C13" s="22">
        <v>59.5</v>
      </c>
      <c r="D13" s="22">
        <v>63.3</v>
      </c>
      <c r="E13" s="22">
        <v>66.3</v>
      </c>
      <c r="F13" s="22">
        <v>68.099999999999994</v>
      </c>
      <c r="G13" s="22">
        <v>68.3</v>
      </c>
      <c r="H13" s="22">
        <v>69.7</v>
      </c>
      <c r="I13" s="22">
        <v>71.599999999999994</v>
      </c>
      <c r="J13" s="22">
        <v>71.599999999999994</v>
      </c>
      <c r="K13" s="22">
        <v>71.599999999999994</v>
      </c>
      <c r="L13" s="22">
        <v>71.599999999999994</v>
      </c>
      <c r="M13" s="22">
        <v>71.599999999999994</v>
      </c>
      <c r="N13" s="22">
        <v>72.900000000000006</v>
      </c>
    </row>
    <row r="14" spans="1:14" ht="15" customHeight="1" x14ac:dyDescent="0.35">
      <c r="A14" s="18" t="s">
        <v>48</v>
      </c>
      <c r="B14" s="22">
        <v>56.1</v>
      </c>
      <c r="C14" s="22">
        <v>60.4</v>
      </c>
      <c r="D14" s="22">
        <v>60.4</v>
      </c>
      <c r="E14" s="22">
        <v>62.6</v>
      </c>
      <c r="F14" s="22">
        <v>67</v>
      </c>
      <c r="G14" s="22">
        <v>71.099999999999994</v>
      </c>
      <c r="H14" s="22">
        <v>75.3</v>
      </c>
      <c r="I14" s="22">
        <v>78.8</v>
      </c>
      <c r="J14" s="22">
        <v>79.599999999999994</v>
      </c>
      <c r="K14" s="22">
        <v>82</v>
      </c>
      <c r="L14" s="22">
        <v>83.6</v>
      </c>
      <c r="M14" s="22">
        <v>85.1</v>
      </c>
      <c r="N14" s="22">
        <v>78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7"/>
  <sheetViews>
    <sheetView workbookViewId="0"/>
  </sheetViews>
  <sheetFormatPr defaultRowHeight="14.5" x14ac:dyDescent="0.35"/>
  <cols>
    <col min="1" max="1" width="9.81640625" customWidth="1"/>
  </cols>
  <sheetData>
    <row r="1" spans="1:3" ht="18.5" x14ac:dyDescent="0.45">
      <c r="A1" s="17" t="s">
        <v>114</v>
      </c>
    </row>
    <row r="3" spans="1:3" x14ac:dyDescent="0.35">
      <c r="C3" t="s">
        <v>31</v>
      </c>
    </row>
    <row r="4" spans="1:3" x14ac:dyDescent="0.35">
      <c r="A4" s="1" t="s">
        <v>108</v>
      </c>
      <c r="B4" t="s">
        <v>29</v>
      </c>
    </row>
    <row r="5" spans="1:3" x14ac:dyDescent="0.35">
      <c r="A5" s="1" t="s">
        <v>109</v>
      </c>
      <c r="B5">
        <v>2016</v>
      </c>
    </row>
    <row r="6" spans="1:3" x14ac:dyDescent="0.35">
      <c r="A6" s="1"/>
    </row>
    <row r="7" spans="1:3" x14ac:dyDescent="0.35">
      <c r="A7" s="1" t="s">
        <v>110</v>
      </c>
      <c r="B7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11</vt:i4>
      </vt:variant>
    </vt:vector>
  </HeadingPairs>
  <TitlesOfParts>
    <vt:vector size="11" baseType="lpstr">
      <vt:lpstr>Container Type 4.1</vt:lpstr>
      <vt:lpstr>Example 4.1</vt:lpstr>
      <vt:lpstr>Parameters 4.2</vt:lpstr>
      <vt:lpstr>Example 4.2</vt:lpstr>
      <vt:lpstr>Service 4.3</vt:lpstr>
      <vt:lpstr>Example 4.3</vt:lpstr>
      <vt:lpstr>Example 4.4</vt:lpstr>
      <vt:lpstr>Tax 4.5</vt:lpstr>
      <vt:lpstr>Example 4.5</vt:lpstr>
      <vt:lpstr>Demurrage 4.6</vt:lpstr>
      <vt:lpstr>Example 4.6</vt:lpstr>
    </vt:vector>
  </TitlesOfParts>
  <Company>Ben-Mar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Groenendijk</dc:creator>
  <cp:lastModifiedBy>Ben Groenendijk</cp:lastModifiedBy>
  <dcterms:created xsi:type="dcterms:W3CDTF">2012-10-25T10:37:33Z</dcterms:created>
  <dcterms:modified xsi:type="dcterms:W3CDTF">2019-01-20T12:16:35Z</dcterms:modified>
</cp:coreProperties>
</file>